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5\Revisi Pok 2\"/>
    </mc:Choice>
  </mc:AlternateContent>
  <xr:revisionPtr revIDLastSave="0" documentId="13_ncr:1_{D22A4EB6-6535-4740-80B3-9E57BEC85E63}" xr6:coauthVersionLast="47" xr6:coauthVersionMax="47" xr10:uidLastSave="{00000000-0000-0000-0000-000000000000}"/>
  <bookViews>
    <workbookView xWindow="-120" yWindow="-120" windowWidth="29040" windowHeight="15720" xr2:uid="{07DD9F87-4C95-4F8B-8A64-366950F7F931}"/>
  </bookViews>
  <sheets>
    <sheet name="REVISI BOPTN BEI.002 (2)" sheetId="1" r:id="rId1"/>
    <sheet name="REVISI BLU DBA.003" sheetId="2" r:id="rId2"/>
  </sheets>
  <definedNames>
    <definedName name="_xlnm.Print_Area" localSheetId="1">'REVISI BLU DBA.003'!$A$1:$P$70</definedName>
    <definedName name="_xlnm.Print_Area" localSheetId="0">'REVISI BOPTN BEI.002 (2)'!$A$1:$P$221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8" i="2" l="1"/>
  <c r="M58" i="2"/>
  <c r="P57" i="2"/>
  <c r="P56" i="2"/>
  <c r="M54" i="2"/>
  <c r="P54" i="2" s="1"/>
  <c r="P53" i="2" s="1"/>
  <c r="M52" i="2"/>
  <c r="P52" i="2" s="1"/>
  <c r="M51" i="2"/>
  <c r="P51" i="2" s="1"/>
  <c r="M50" i="2"/>
  <c r="P50" i="2" s="1"/>
  <c r="M49" i="2"/>
  <c r="P49" i="2" s="1"/>
  <c r="M48" i="2"/>
  <c r="P48" i="2" s="1"/>
  <c r="P47" i="2" s="1"/>
  <c r="P46" i="2" s="1"/>
  <c r="P45" i="2"/>
  <c r="P44" i="2" s="1"/>
  <c r="M45" i="2"/>
  <c r="M43" i="2"/>
  <c r="P43" i="2" s="1"/>
  <c r="M42" i="2"/>
  <c r="P42" i="2" s="1"/>
  <c r="M41" i="2"/>
  <c r="P41" i="2" s="1"/>
  <c r="M40" i="2"/>
  <c r="P40" i="2" s="1"/>
  <c r="M39" i="2"/>
  <c r="P39" i="2" s="1"/>
  <c r="M38" i="2"/>
  <c r="P38" i="2" s="1"/>
  <c r="M37" i="2"/>
  <c r="P37" i="2" s="1"/>
  <c r="M36" i="2"/>
  <c r="P36" i="2" s="1"/>
  <c r="M35" i="2"/>
  <c r="P35" i="2" s="1"/>
  <c r="M33" i="2"/>
  <c r="P33" i="2" s="1"/>
  <c r="M32" i="2"/>
  <c r="P32" i="2" s="1"/>
  <c r="M30" i="2"/>
  <c r="P30" i="2" s="1"/>
  <c r="M29" i="2"/>
  <c r="P29" i="2" s="1"/>
  <c r="P28" i="2" s="1"/>
  <c r="M27" i="2"/>
  <c r="P27" i="2" s="1"/>
  <c r="M26" i="2"/>
  <c r="P26" i="2" s="1"/>
  <c r="P25" i="2" s="1"/>
  <c r="P23" i="2" s="1"/>
  <c r="P214" i="1"/>
  <c r="M214" i="1"/>
  <c r="M211" i="1"/>
  <c r="P211" i="1" s="1"/>
  <c r="M208" i="1"/>
  <c r="P208" i="1" s="1"/>
  <c r="M205" i="1"/>
  <c r="P205" i="1" s="1"/>
  <c r="M202" i="1"/>
  <c r="P202" i="1" s="1"/>
  <c r="M199" i="1"/>
  <c r="P199" i="1" s="1"/>
  <c r="M196" i="1"/>
  <c r="P196" i="1" s="1"/>
  <c r="M193" i="1"/>
  <c r="P193" i="1" s="1"/>
  <c r="P190" i="1" s="1"/>
  <c r="M189" i="1"/>
  <c r="P189" i="1" s="1"/>
  <c r="M188" i="1"/>
  <c r="P186" i="1"/>
  <c r="M186" i="1"/>
  <c r="M185" i="1"/>
  <c r="P183" i="1"/>
  <c r="M183" i="1"/>
  <c r="M182" i="1"/>
  <c r="M180" i="1"/>
  <c r="P180" i="1" s="1"/>
  <c r="M179" i="1"/>
  <c r="M177" i="1"/>
  <c r="P177" i="1" s="1"/>
  <c r="M174" i="1"/>
  <c r="P174" i="1" s="1"/>
  <c r="M171" i="1"/>
  <c r="P171" i="1" s="1"/>
  <c r="M168" i="1"/>
  <c r="P168" i="1" s="1"/>
  <c r="M167" i="1"/>
  <c r="P167" i="1" s="1"/>
  <c r="T166" i="1"/>
  <c r="M163" i="1"/>
  <c r="P163" i="1" s="1"/>
  <c r="M161" i="1"/>
  <c r="P161" i="1" s="1"/>
  <c r="M159" i="1"/>
  <c r="P159" i="1" s="1"/>
  <c r="M157" i="1"/>
  <c r="P157" i="1" s="1"/>
  <c r="M155" i="1"/>
  <c r="P155" i="1" s="1"/>
  <c r="M153" i="1"/>
  <c r="P153" i="1" s="1"/>
  <c r="M152" i="1"/>
  <c r="M151" i="1"/>
  <c r="P151" i="1" s="1"/>
  <c r="M149" i="1"/>
  <c r="P149" i="1" s="1"/>
  <c r="P147" i="1" s="1"/>
  <c r="M144" i="1"/>
  <c r="P144" i="1" s="1"/>
  <c r="M142" i="1"/>
  <c r="P142" i="1" s="1"/>
  <c r="P140" i="1" s="1"/>
  <c r="M139" i="1"/>
  <c r="P139" i="1" s="1"/>
  <c r="M137" i="1"/>
  <c r="P137" i="1" s="1"/>
  <c r="P135" i="1" s="1"/>
  <c r="M134" i="1"/>
  <c r="P134" i="1" s="1"/>
  <c r="M132" i="1"/>
  <c r="P132" i="1" s="1"/>
  <c r="P130" i="1" s="1"/>
  <c r="M129" i="1"/>
  <c r="P129" i="1" s="1"/>
  <c r="M127" i="1"/>
  <c r="P127" i="1" s="1"/>
  <c r="P125" i="1" s="1"/>
  <c r="M122" i="1"/>
  <c r="P122" i="1" s="1"/>
  <c r="M120" i="1"/>
  <c r="P120" i="1" s="1"/>
  <c r="M118" i="1"/>
  <c r="P118" i="1" s="1"/>
  <c r="M116" i="1"/>
  <c r="P116" i="1" s="1"/>
  <c r="P114" i="1" s="1"/>
  <c r="M113" i="1"/>
  <c r="P113" i="1" s="1"/>
  <c r="M110" i="1"/>
  <c r="P110" i="1" s="1"/>
  <c r="M107" i="1"/>
  <c r="P107" i="1" s="1"/>
  <c r="M104" i="1"/>
  <c r="P104" i="1" s="1"/>
  <c r="M101" i="1"/>
  <c r="P101" i="1" s="1"/>
  <c r="M98" i="1"/>
  <c r="P98" i="1" s="1"/>
  <c r="M95" i="1"/>
  <c r="P95" i="1" s="1"/>
  <c r="M92" i="1"/>
  <c r="P92" i="1" s="1"/>
  <c r="M89" i="1"/>
  <c r="P89" i="1" s="1"/>
  <c r="M86" i="1"/>
  <c r="P86" i="1" s="1"/>
  <c r="M83" i="1"/>
  <c r="P83" i="1" s="1"/>
  <c r="P80" i="1" s="1"/>
  <c r="M79" i="1"/>
  <c r="P79" i="1" s="1"/>
  <c r="M76" i="1"/>
  <c r="P76" i="1" s="1"/>
  <c r="P73" i="1"/>
  <c r="M73" i="1"/>
  <c r="M70" i="1"/>
  <c r="P70" i="1" s="1"/>
  <c r="M67" i="1"/>
  <c r="P67" i="1" s="1"/>
  <c r="M64" i="1"/>
  <c r="P64" i="1" s="1"/>
  <c r="M61" i="1"/>
  <c r="P61" i="1" s="1"/>
  <c r="M60" i="1"/>
  <c r="P60" i="1" s="1"/>
  <c r="M59" i="1"/>
  <c r="P59" i="1" s="1"/>
  <c r="M56" i="1"/>
  <c r="P56" i="1" s="1"/>
  <c r="M53" i="1"/>
  <c r="P53" i="1" s="1"/>
  <c r="M50" i="1"/>
  <c r="P50" i="1" s="1"/>
  <c r="M46" i="1"/>
  <c r="P46" i="1" s="1"/>
  <c r="M44" i="1"/>
  <c r="P44" i="1" s="1"/>
  <c r="R44" i="1" s="1"/>
  <c r="M42" i="1"/>
  <c r="P42" i="1" s="1"/>
  <c r="M40" i="1"/>
  <c r="P40" i="1" s="1"/>
  <c r="M38" i="1"/>
  <c r="P38" i="1" s="1"/>
  <c r="R38" i="1" s="1"/>
  <c r="R36" i="1"/>
  <c r="M36" i="1"/>
  <c r="P36" i="1" s="1"/>
  <c r="R34" i="1"/>
  <c r="P34" i="1"/>
  <c r="M34" i="1"/>
  <c r="M32" i="1"/>
  <c r="P32" i="1" s="1"/>
  <c r="M30" i="1"/>
  <c r="P30" i="1" s="1"/>
  <c r="M28" i="1"/>
  <c r="P28" i="1" s="1"/>
  <c r="R26" i="1"/>
  <c r="M26" i="1"/>
  <c r="P26" i="1" s="1"/>
  <c r="P34" i="2" l="1"/>
  <c r="P31" i="2" s="1"/>
  <c r="P22" i="2" s="1"/>
  <c r="P21" i="2" s="1"/>
  <c r="P24" i="1"/>
  <c r="P47" i="1"/>
  <c r="R30" i="1"/>
  <c r="P124" i="1"/>
  <c r="P123" i="1" s="1"/>
  <c r="R40" i="1"/>
  <c r="R42" i="1"/>
  <c r="R46" i="1"/>
  <c r="P164" i="1"/>
  <c r="P146" i="1" s="1"/>
  <c r="P145" i="1" s="1"/>
  <c r="R145" i="1" s="1"/>
  <c r="R28" i="1"/>
  <c r="R32" i="1"/>
  <c r="Q21" i="2" l="1"/>
  <c r="R21" i="2"/>
  <c r="R23" i="2" s="1"/>
  <c r="P23" i="1"/>
  <c r="P22" i="1" l="1"/>
  <c r="P21" i="1" s="1"/>
  <c r="Q20" i="1" s="1"/>
  <c r="R23" i="1"/>
</calcChain>
</file>

<file path=xl/sharedStrings.xml><?xml version="1.0" encoding="utf-8"?>
<sst xmlns="http://schemas.openxmlformats.org/spreadsheetml/2006/main" count="860" uniqueCount="242">
  <si>
    <t>RINCIAN BIAYA BELANJA (RAB)</t>
  </si>
  <si>
    <t>TAHUN ANGGARAN 2025</t>
  </si>
  <si>
    <t>Kementerian Negara/Lembaga</t>
  </si>
  <si>
    <t>(023)  KEMENTERIAN PENDIDIKAN, KEBUDAYAAN, RISET, DAN TEKNOLOGI</t>
  </si>
  <si>
    <t>Unit Organisasi</t>
  </si>
  <si>
    <t>Ditjen Pendidikan Tinggi, Riset dan Teknologi</t>
  </si>
  <si>
    <t>Program</t>
  </si>
  <si>
    <t>(023.17.DK) Program Pendidikan Tinggi</t>
  </si>
  <si>
    <t>Sasaran Program</t>
  </si>
  <si>
    <t>Indikator Kinerja Program</t>
  </si>
  <si>
    <t>Kegiatan</t>
  </si>
  <si>
    <t>Indikator Kegiatan</t>
  </si>
  <si>
    <t>Klasifikasi Rincian Output</t>
  </si>
  <si>
    <t>(4470.BEI) Bantuan Lembaga</t>
  </si>
  <si>
    <t>Indikator KRO</t>
  </si>
  <si>
    <t xml:space="preserve">Rincian Output </t>
  </si>
  <si>
    <t>(4470.BEI.002) PT Penerima Bantuan Pembelajaran (BOPTN)</t>
  </si>
  <si>
    <t>Indikator Rincian Output</t>
  </si>
  <si>
    <t xml:space="preserve">Volume Rincian Output </t>
  </si>
  <si>
    <t>Satuan Rincian Output</t>
  </si>
  <si>
    <t>Alokasi Dana</t>
  </si>
  <si>
    <t>Kode</t>
  </si>
  <si>
    <t>Uraian RO/Komponen/ Subkomponen/Akun/ Detail</t>
  </si>
  <si>
    <t>Volume
Rincian Output</t>
  </si>
  <si>
    <t>Jenis Komponen (Utama/Pendukung)</t>
  </si>
  <si>
    <t>Rincian Perhitungan</t>
  </si>
  <si>
    <t>Volume</t>
  </si>
  <si>
    <t>Satuan</t>
  </si>
  <si>
    <t>Harga Satuan</t>
  </si>
  <si>
    <t>Jumlah</t>
  </si>
  <si>
    <t>Nilai TKDN</t>
  </si>
  <si>
    <t xml:space="preserve">Sumber Link </t>
  </si>
  <si>
    <t>4470.BEI.002</t>
  </si>
  <si>
    <t>PT Penerima Bantuan Pembelajaran (BOPTN)</t>
  </si>
  <si>
    <t>004</t>
  </si>
  <si>
    <t>Dukungan Operasional Penyelenggaraan Pendidikan</t>
  </si>
  <si>
    <t>D</t>
  </si>
  <si>
    <t>Kewirausahaan Mahasiswa</t>
  </si>
  <si>
    <t>521211</t>
  </si>
  <si>
    <t>Belanja Bahan</t>
  </si>
  <si>
    <t>207</t>
  </si>
  <si>
    <t>Konsumsi Makan</t>
  </si>
  <si>
    <t>1</t>
  </si>
  <si>
    <t xml:space="preserve"> Pelatihan/Workshop Manajemen Keuangan untuk Startup- (Kewirausahaan)</t>
  </si>
  <si>
    <t>(K2) 207  - Konsumsi Makan</t>
  </si>
  <si>
    <t>Org</t>
  </si>
  <si>
    <t>Kali</t>
  </si>
  <si>
    <t>Keg</t>
  </si>
  <si>
    <t>OK</t>
  </si>
  <si>
    <t>SBM</t>
  </si>
  <si>
    <t>2</t>
  </si>
  <si>
    <t xml:space="preserve">Pelatihan Legalitas dan Perisinan Bisnis </t>
  </si>
  <si>
    <t>(K2) '207 - Konsumsi Makan</t>
  </si>
  <si>
    <t>3</t>
  </si>
  <si>
    <t xml:space="preserve"> Pameran (expo) Produk Kewirausahaan  - (Pengembangan Usaha)</t>
  </si>
  <si>
    <t>4</t>
  </si>
  <si>
    <t xml:space="preserve"> Palatiahan Digital Marketing  - (Pengembangan Usaha)</t>
  </si>
  <si>
    <t>K2) 207 - Konsumsi Makan</t>
  </si>
  <si>
    <t>5</t>
  </si>
  <si>
    <t>Kompetisi Kewirausahaan, KompetisiBussines Plan, Startup Compotition dan pitching compotition</t>
  </si>
  <si>
    <t>(K2) 207 - Konsumsi Makan</t>
  </si>
  <si>
    <t>Hari</t>
  </si>
  <si>
    <t>6</t>
  </si>
  <si>
    <t>Networking dan Temu Bisnis</t>
  </si>
  <si>
    <t>7</t>
  </si>
  <si>
    <t>Festival Pasar Ramadhan Wirausaha Mahasiswa</t>
  </si>
  <si>
    <t>8</t>
  </si>
  <si>
    <t>Design thinking &amp; inovasi bisnis</t>
  </si>
  <si>
    <t>9</t>
  </si>
  <si>
    <t>Strategi pengembangan produk</t>
  </si>
  <si>
    <t>10</t>
  </si>
  <si>
    <t xml:space="preserve">Memulai bisnis online di marketplace </t>
  </si>
  <si>
    <t>11</t>
  </si>
  <si>
    <t>Strategi dropshipping &amp; reseller</t>
  </si>
  <si>
    <t>210</t>
  </si>
  <si>
    <t>Perlengkapan Lainnya</t>
  </si>
  <si>
    <t>(K2)210 -Perlengkapan Lainnya</t>
  </si>
  <si>
    <t xml:space="preserve">      - Baterai Alkaline AA</t>
  </si>
  <si>
    <t>Buah</t>
  </si>
  <si>
    <t>Set</t>
  </si>
  <si>
    <t>40,46</t>
  </si>
  <si>
    <t>https://e-katalog.lkpp.go.id/katalog/produk/detail/73656294?type=regency&amp;location_id=191</t>
  </si>
  <si>
    <t>(K2) '210 - Perlengkapan Lainnya</t>
  </si>
  <si>
    <t>(K2) 210 - Perlengkapan Lainnya</t>
  </si>
  <si>
    <t xml:space="preserve">     -'Baterai Alkaline AAA</t>
  </si>
  <si>
    <t xml:space="preserve">     - ID Card (Panitia Dosen)</t>
  </si>
  <si>
    <t>Festival Pasar Ramadhan Kewirausahaan Mahasiswa (Pasar Ramadhan)</t>
  </si>
  <si>
    <t>239</t>
  </si>
  <si>
    <t>Biaya Pencetakan</t>
  </si>
  <si>
    <t>(K2) 239 Biaya Pencetakan</t>
  </si>
  <si>
    <t xml:space="preserve">          - Spanduk</t>
  </si>
  <si>
    <t>Mtr</t>
  </si>
  <si>
    <t>PDN</t>
  </si>
  <si>
    <t>https://e-katalog.lkpp.go.id/katalog/produk/detail/3868856?type=regency&amp;location_id=77</t>
  </si>
  <si>
    <t xml:space="preserve">      -  Spanduk</t>
  </si>
  <si>
    <t xml:space="preserve">     -  Spanduk</t>
  </si>
  <si>
    <t>270</t>
  </si>
  <si>
    <t>Konsumsi Snack</t>
  </si>
  <si>
    <t>(K2) 270 - Konsumsi Snack</t>
  </si>
  <si>
    <t>(K2) 270  - Konsumsi Snack</t>
  </si>
  <si>
    <t>kali</t>
  </si>
  <si>
    <t>K</t>
  </si>
  <si>
    <t>Mengikuti Pelatihan/Workshop/Seminar Tenaga Pendidik dan Tenaga Kependidikan</t>
  </si>
  <si>
    <t>524111</t>
  </si>
  <si>
    <t>Belanja Perjalanan</t>
  </si>
  <si>
    <t>Tiket Pesawat perjadin Dalam Negeri PP</t>
  </si>
  <si>
    <t xml:space="preserve">Eksplorasi program kewirausahaan </t>
  </si>
  <si>
    <t>(K2) 301 - Tiket Pesawat perjadin Dalam Negeri PP Palu - JKT</t>
  </si>
  <si>
    <t>org</t>
  </si>
  <si>
    <t xml:space="preserve"> Kolaborasi pengembangan karir</t>
  </si>
  <si>
    <t>(K2) 301 - Tiket Pesawat perjadin Dalam Negeri PP Palu - Surabaya</t>
  </si>
  <si>
    <t>Uang Harian</t>
  </si>
  <si>
    <t>Eksplorasi program kewirausahaan</t>
  </si>
  <si>
    <t>(K2) 302 -  Uang Harian</t>
  </si>
  <si>
    <t>OH</t>
  </si>
  <si>
    <t>(K2) 302  -  Uang Harian</t>
  </si>
  <si>
    <t xml:space="preserve">Biaya Penginapan </t>
  </si>
  <si>
    <t>(K2) '303 - Biaya Penginapan</t>
  </si>
  <si>
    <t>Malam</t>
  </si>
  <si>
    <t>Biaya Taxi Perjalanan Dinas Dalam Negeri</t>
  </si>
  <si>
    <t>('K2) '313 - Biaya taxi perjalanan dinas dalam negeri - Bandara Hotel</t>
  </si>
  <si>
    <t>(K2) 313 - Biaya taxi perjalanan dinas dalam negeri - Bandara Hotel</t>
  </si>
  <si>
    <t>M</t>
  </si>
  <si>
    <t>Pembinaan Karir Mahasiswa</t>
  </si>
  <si>
    <t>525112</t>
  </si>
  <si>
    <t>Belanja Barang</t>
  </si>
  <si>
    <t xml:space="preserve"> Job Fair-  (Pusat Karir)</t>
  </si>
  <si>
    <t>(K2) 207 -Konsumsi Makan</t>
  </si>
  <si>
    <t>Company Goes To Campus - (Pusat Karir)</t>
  </si>
  <si>
    <t>'Pelatihan penggunaan sistem Pasker.ID, SIAPkerja.ID, Karirhub, Skillhub, Bizhub, telkomhub dan Sertihub pada bursa kerja bagi mahasiswa - (Pengembangan Karir)</t>
  </si>
  <si>
    <t>(K2) 207-Konsumsi Makan</t>
  </si>
  <si>
    <t>Ok</t>
  </si>
  <si>
    <t xml:space="preserve"> Pelatihan software industri</t>
  </si>
  <si>
    <t>(K2) 270 -Konsumsi Snack</t>
  </si>
  <si>
    <t>Public speaking dan komunikasi bisnis</t>
  </si>
  <si>
    <t>Leadership dan manajemen waktu</t>
  </si>
  <si>
    <t>Problem-solving dan critical thinking</t>
  </si>
  <si>
    <t xml:space="preserve">Simulasi tes psikotes dan assessment center     </t>
  </si>
  <si>
    <t>(K2)'210 - Perlengkapan Lainnya</t>
  </si>
  <si>
    <t xml:space="preserve">          - Baterai Alkaline AA</t>
  </si>
  <si>
    <t xml:space="preserve">         - Id Card (Panitia)</t>
  </si>
  <si>
    <t>Pelatihan penggunaan sistem Pasker.ID, SIAPkerja.ID, Karirhub, Skillhub, Bizhub, telkomhub dan Sertihub pada bursa kerja bagi mahasiswa - (Pengembangan Karir)</t>
  </si>
  <si>
    <t>(K2) 210 Perlengkapan Lainnya</t>
  </si>
  <si>
    <t xml:space="preserve">       - Baterai Alkaline AA</t>
  </si>
  <si>
    <t xml:space="preserve">       -  Spanduk</t>
  </si>
  <si>
    <t>UPA Pengembangan Karir dan Kewirausahaan</t>
  </si>
  <si>
    <t>Dr. Vitayanti Fattah.,SE.,M.Si</t>
  </si>
  <si>
    <t>NIP. 197302071998022001</t>
  </si>
  <si>
    <t>(4471.DBA) Bantuan Lembaga</t>
  </si>
  <si>
    <t>(4471.DBA.003) Dukungan Operasional Pembelajaran (PNBP/BLU)</t>
  </si>
  <si>
    <t>4471.DBA.003</t>
  </si>
  <si>
    <t>Dukungan Operasional Pembelajaran (PNBP/BLU)</t>
  </si>
  <si>
    <t>051</t>
  </si>
  <si>
    <t>Penyelenggaraan Dukungan Operasional Pembelajaran</t>
  </si>
  <si>
    <t>A</t>
  </si>
  <si>
    <t>Penyelenggaraan Operasional Perkantoran</t>
  </si>
  <si>
    <t>Belanja Gaji dan Tunjangan</t>
  </si>
  <si>
    <t>Uang Lembur dan Uang Makan PNS dan Non PNS</t>
  </si>
  <si>
    <t xml:space="preserve">Uang Lembur </t>
  </si>
  <si>
    <t xml:space="preserve"> (K2)  185 -Uang Lembur Non PNS</t>
  </si>
  <si>
    <t>Jam</t>
  </si>
  <si>
    <t>Bln</t>
  </si>
  <si>
    <t>OJ</t>
  </si>
  <si>
    <t xml:space="preserve"> (K2) 185 Uang Lembur PNS - Gol III</t>
  </si>
  <si>
    <t>Uang Makan Lembur</t>
  </si>
  <si>
    <t xml:space="preserve"> (K2) 295 - Uang makan Lembur Non PNS</t>
  </si>
  <si>
    <t xml:space="preserve"> (K2 295- Uang Makan Lembur PNS - Gol III</t>
  </si>
  <si>
    <t xml:space="preserve">Belanja Barang </t>
  </si>
  <si>
    <t>(K2) 202 Foto Copy</t>
  </si>
  <si>
    <t>Lbr</t>
  </si>
  <si>
    <t>Thn</t>
  </si>
  <si>
    <t>82,91</t>
  </si>
  <si>
    <t>(K2) 206 Jilid Buku</t>
  </si>
  <si>
    <t>Dok</t>
  </si>
  <si>
    <t>99.64</t>
  </si>
  <si>
    <t>(K2) 210 Perlengkapan Lainya</t>
  </si>
  <si>
    <t>Gula pasir 1 Kg</t>
  </si>
  <si>
    <t>Bungkus</t>
  </si>
  <si>
    <t/>
  </si>
  <si>
    <t>96,89</t>
  </si>
  <si>
    <t>https://e-katalog.lkpp.go.id/katalog/produk/detail/81737639?lang=id&amp;type=general</t>
  </si>
  <si>
    <t>Kopi Bintang 250 Gr</t>
  </si>
  <si>
    <t>Bks</t>
  </si>
  <si>
    <t>https://e-katalog.lkpp.go.id/katalog/produk/detail/65956614?type=regency&amp;location_id=438</t>
  </si>
  <si>
    <t>Teh Sari Wangi Kotak 25'S</t>
  </si>
  <si>
    <t>Dos</t>
  </si>
  <si>
    <t>https://e-katalog.lkpp.go.id/katalog/produk/detail/78892426?type=regency&amp;location_id=180</t>
  </si>
  <si>
    <t>Permen</t>
  </si>
  <si>
    <t>bks</t>
  </si>
  <si>
    <t>Kaleng</t>
  </si>
  <si>
    <r>
      <rPr>
        <sz val="11"/>
        <rFont val="Barlow Semi Condensed"/>
      </rPr>
      <t>https://e-katalog.lkpp.go.id/katalog/produk/detail/77793709?type=regency&amp;location_id=177</t>
    </r>
  </si>
  <si>
    <t>Air galon</t>
  </si>
  <si>
    <t>Galon</t>
  </si>
  <si>
    <t>https://e-katalog.lkpp.go.id/katalog/produk/detail/76377990?lang=id&amp;type=regency&amp;location_id=434</t>
  </si>
  <si>
    <t>Tissue Paseo 250 Set</t>
  </si>
  <si>
    <t>buah</t>
  </si>
  <si>
    <t>https://e-katalog.lkpp.go.id/katalog/produk/detail/78347023?lang=id&amp;type=regency&amp;location_id=434</t>
  </si>
  <si>
    <t>Sabun Cuci Piring, Sunlight Uk. 370 ML</t>
  </si>
  <si>
    <t>saset</t>
  </si>
  <si>
    <t>https://e-katalog.lkpp.go.id/katalog/produk/detail/76627448?type=regency&amp;location_id=292</t>
  </si>
  <si>
    <t>Anti Nyamuk, Baygon 650 ML</t>
  </si>
  <si>
    <t>Botol</t>
  </si>
  <si>
    <t>https://e-katalog.lkpp.go.id/katalog/produk/detail/79782665?type=regency&amp;location_id=216</t>
  </si>
  <si>
    <t>Plastik Sampah Hitam Uk. 60x100 cm</t>
  </si>
  <si>
    <t>Pak</t>
  </si>
  <si>
    <t>https://e-katalog.lkpp.go.id/katalog/produk/detail/81479159?type=province&amp;location_id=11</t>
  </si>
  <si>
    <t>Belanja Penyediaan Barang dan Jasa</t>
  </si>
  <si>
    <t>(K2) 263 Pengadaan Baju Diesnatalis</t>
  </si>
  <si>
    <t>BH</t>
  </si>
  <si>
    <t>Bh</t>
  </si>
  <si>
    <t>525121</t>
  </si>
  <si>
    <t>Belanja Barang Persediaan Barang Konsumsi - BLU</t>
  </si>
  <si>
    <t>201</t>
  </si>
  <si>
    <t>(K2) 201 ATK</t>
  </si>
  <si>
    <t>Kertas HVS Folio 80 Gram</t>
  </si>
  <si>
    <t>Rim</t>
  </si>
  <si>
    <t>thn</t>
  </si>
  <si>
    <t>https://e-katalog.lkpp.go.id/katalog/produk/detail/53599306?lang=id&amp;type=regency&amp;location_id=434</t>
  </si>
  <si>
    <t>Kertas HVS Kwarto 80 Gram</t>
  </si>
  <si>
    <t>https://e-katalog.lkpp.go.id/katalog/produk/detail/57813667?lang=id&amp;type=regency&amp;location_id=434</t>
  </si>
  <si>
    <t>Buku Agenda Masuk Keluar 100 Lbr</t>
  </si>
  <si>
    <t>99,64</t>
  </si>
  <si>
    <t>BUKU AGENDA SURAT KELUAR MASUK 100 LBR KIKY | E-Katalog 5.0 (lkpp.go.id)</t>
  </si>
  <si>
    <t>Buku Expedisi Isi 200 Lbr</t>
  </si>
  <si>
    <t>Buku ekspedisi 200 Lembar | E-Katalog 5.0 (lkpp.go.id)</t>
  </si>
  <si>
    <t>Stabilo Boss</t>
  </si>
  <si>
    <t>https://e-katalog.lkpp.go.id/katalog/produk/detail/80666829?lang=id&amp;type=regency&amp;location_id=434</t>
  </si>
  <si>
    <t>525124</t>
  </si>
  <si>
    <t>Belanja barang Persediaan Pita Cukai, Materai dan Leges/-BLU</t>
  </si>
  <si>
    <t>212</t>
  </si>
  <si>
    <t>(K2) 212 Pengadaan Materai</t>
  </si>
  <si>
    <t>053</t>
  </si>
  <si>
    <t>Pelaksanaan Layanan Pengembangan Sistem Tata Kelola, Kelembagaan, dan SDM</t>
  </si>
  <si>
    <t>Penelaahan/Reviw RKA/RBA/TPNBP/Laporan Kinerja</t>
  </si>
  <si>
    <t>525115</t>
  </si>
  <si>
    <t xml:space="preserve">308 </t>
  </si>
  <si>
    <t>(K2) 308 Transport Lokal/Dalam Kota</t>
  </si>
  <si>
    <t>ORG</t>
  </si>
  <si>
    <t>HARI</t>
  </si>
  <si>
    <t>KEG</t>
  </si>
  <si>
    <t>Palu, 14 Maret 2025</t>
  </si>
  <si>
    <t>Kepala 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</si>
</sst>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  <numFmt numFmtId="165" formatCode="@\ * &quot;:&quot;"/>
    <numFmt numFmtId="166" formatCode="_-* #,##0_-;\-* #,##0_-;_-* &quot;-&quot;??_-;_-@_-"/>
    <numFmt numFmtId="167" formatCode="_-* #,##0_-;\-* #,##0_-;_-* &quot;-&quot;_-;_-@"/>
    <numFmt numFmtId="168" formatCode="_-* #,##0_-;\-* #,##0_-;_-* &quot;-&quot;??_-;_-@"/>
    <numFmt numFmtId="169" formatCode="_(* #,##0_);_(* \(#,##0\);_(* &quot;-&quot;_);_(@_)"/>
    <numFmt numFmtId="170" formatCode="0_ ;\-0\ "/>
    <numFmt numFmtId="171" formatCode="_ * #,##0_ ;_ * \-#,##0_ ;_ * &quot;-&quot;??_ ;_ @_ 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Bahnschrift SemiCondensed"/>
      <family val="2"/>
    </font>
    <font>
      <sz val="11"/>
      <name val="Bahnschrift SemiCondensed"/>
      <family val="2"/>
    </font>
    <font>
      <sz val="11"/>
      <color theme="1"/>
      <name val="Calibri"/>
      <family val="2"/>
      <charset val="1"/>
      <scheme val="minor"/>
    </font>
    <font>
      <b/>
      <sz val="12"/>
      <name val="Cambria"/>
      <family val="1"/>
    </font>
    <font>
      <b/>
      <sz val="11"/>
      <color rgb="FF000000"/>
      <name val="Cambria"/>
      <family val="1"/>
    </font>
    <font>
      <b/>
      <sz val="11"/>
      <name val="Cambria"/>
      <family val="1"/>
    </font>
    <font>
      <sz val="11"/>
      <name val="Cambria"/>
      <family val="1"/>
    </font>
    <font>
      <sz val="16"/>
      <name val="Cambria"/>
      <family val="1"/>
    </font>
    <font>
      <sz val="12"/>
      <name val="Cambria"/>
      <family val="1"/>
    </font>
    <font>
      <sz val="11"/>
      <color theme="1"/>
      <name val="Cambria"/>
      <family val="1"/>
    </font>
    <font>
      <u/>
      <sz val="11"/>
      <color rgb="FF0000FF"/>
      <name val="Cambria"/>
      <family val="1"/>
    </font>
    <font>
      <sz val="12"/>
      <color theme="1"/>
      <name val="Cambria"/>
      <family val="1"/>
    </font>
    <font>
      <sz val="12"/>
      <color theme="1"/>
      <name val="Barlow Semi Condensed"/>
    </font>
    <font>
      <u/>
      <sz val="12"/>
      <color rgb="FF0000FF"/>
      <name val="Cambria"/>
      <family val="1"/>
    </font>
    <font>
      <sz val="11"/>
      <name val="Arial"/>
      <family val="2"/>
    </font>
    <font>
      <sz val="11"/>
      <color rgb="FF000000"/>
      <name val="Cambria"/>
      <family val="1"/>
    </font>
    <font>
      <u/>
      <sz val="11"/>
      <color theme="10"/>
      <name val="Cambria"/>
      <family val="1"/>
    </font>
    <font>
      <b/>
      <sz val="11"/>
      <color rgb="FFFF0000"/>
      <name val="Cambria"/>
      <family val="1"/>
    </font>
    <font>
      <b/>
      <sz val="11"/>
      <color rgb="FFFF0000"/>
      <name val="Bahnschrift SemiCondensed"/>
      <family val="2"/>
    </font>
    <font>
      <sz val="12"/>
      <color rgb="FF000000"/>
      <name val="Times New Roman"/>
      <family val="1"/>
    </font>
    <font>
      <b/>
      <u/>
      <sz val="12"/>
      <color rgb="FF000000"/>
      <name val="Times New Roman"/>
      <family val="1"/>
    </font>
    <font>
      <b/>
      <sz val="11"/>
      <color theme="1"/>
      <name val="Arial"/>
      <family val="2"/>
    </font>
    <font>
      <b/>
      <sz val="11"/>
      <color theme="1"/>
      <name val="Bahnschrift SemiCondensed"/>
      <family val="2"/>
    </font>
    <font>
      <sz val="11"/>
      <color theme="1"/>
      <name val="Bahnschrift SemiCondensed"/>
      <family val="2"/>
    </font>
    <font>
      <sz val="11"/>
      <name val="Calibri"/>
      <family val="2"/>
    </font>
    <font>
      <b/>
      <sz val="12"/>
      <color theme="1"/>
      <name val="Cambria"/>
      <family val="1"/>
    </font>
    <font>
      <b/>
      <sz val="11"/>
      <color theme="0"/>
      <name val="Bahnschrift SemiCondensed"/>
      <family val="2"/>
    </font>
    <font>
      <sz val="12"/>
      <color theme="1"/>
      <name val="Times New Roman"/>
      <family val="1"/>
    </font>
    <font>
      <i/>
      <sz val="11"/>
      <color rgb="FF000000"/>
      <name val="Century Schoolbook"/>
      <family val="1"/>
    </font>
    <font>
      <b/>
      <sz val="12"/>
      <color theme="1"/>
      <name val="Times New Roman"/>
      <family val="1"/>
    </font>
    <font>
      <sz val="12"/>
      <color theme="0"/>
      <name val="Times New Roman"/>
      <family val="1"/>
    </font>
    <font>
      <sz val="16"/>
      <color theme="1"/>
      <name val="Times New Roman"/>
      <family val="1"/>
    </font>
    <font>
      <sz val="12"/>
      <color theme="1"/>
      <name val="Book Antiqua"/>
      <family val="1"/>
    </font>
    <font>
      <sz val="12"/>
      <color rgb="FF000000"/>
      <name val="Book Antiqua"/>
      <family val="1"/>
    </font>
    <font>
      <u/>
      <sz val="12"/>
      <color rgb="FF0000FF"/>
      <name val="Barlow Semi Condensed"/>
    </font>
    <font>
      <sz val="11"/>
      <color theme="1"/>
      <name val="Barlow Semi Condensed"/>
    </font>
    <font>
      <u/>
      <sz val="11"/>
      <color rgb="FF0000FF"/>
      <name val="Barlow Semi Condensed"/>
    </font>
    <font>
      <sz val="11"/>
      <name val="Barlow Semi Condensed"/>
    </font>
    <font>
      <u/>
      <sz val="11"/>
      <color rgb="FF0563C1"/>
      <name val="Calibri"/>
      <family val="2"/>
    </font>
    <font>
      <b/>
      <sz val="12"/>
      <color theme="1"/>
      <name val="Book Antiqua"/>
      <family val="1"/>
    </font>
    <font>
      <sz val="10"/>
      <color theme="1"/>
      <name val="Book Antiqua"/>
      <family val="1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Arial Narrow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name val="Bahnschrift SemiCondensed"/>
      <family val="2"/>
    </font>
  </fonts>
  <fills count="1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4125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AEABAB"/>
        <bgColor rgb="FFAEABAB"/>
      </patternFill>
    </fill>
    <fill>
      <patternFill patternType="solid">
        <fgColor rgb="FF548135"/>
        <bgColor rgb="FF548135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4B083"/>
        <bgColor rgb="FFF4B083"/>
      </patternFill>
    </fill>
    <fill>
      <patternFill patternType="solid">
        <fgColor theme="5" tint="0.39997558519241921"/>
        <bgColor rgb="FFF4B083"/>
      </patternFill>
    </fill>
    <fill>
      <patternFill patternType="solid">
        <fgColor rgb="FF8EAADB"/>
        <bgColor rgb="FF8EAADB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" fillId="0" borderId="0"/>
    <xf numFmtId="0" fontId="2" fillId="0" borderId="0" applyNumberFormat="0" applyFill="0" applyBorder="0" applyAlignment="0" applyProtection="0"/>
  </cellStyleXfs>
  <cellXfs count="361">
    <xf numFmtId="0" fontId="0" fillId="0" borderId="0" xfId="0"/>
    <xf numFmtId="0" fontId="3" fillId="0" borderId="0" xfId="2" applyFont="1"/>
    <xf numFmtId="0" fontId="4" fillId="0" borderId="0" xfId="3" applyFont="1"/>
    <xf numFmtId="0" fontId="4" fillId="0" borderId="0" xfId="2" applyFont="1" applyAlignment="1">
      <alignment horizontal="center"/>
    </xf>
    <xf numFmtId="1" fontId="4" fillId="0" borderId="0" xfId="2" applyNumberFormat="1" applyFont="1" applyAlignment="1">
      <alignment horizontal="center"/>
    </xf>
    <xf numFmtId="1" fontId="4" fillId="0" borderId="0" xfId="2" applyNumberFormat="1" applyFont="1" applyAlignment="1">
      <alignment horizontal="center" vertical="center"/>
    </xf>
    <xf numFmtId="41" fontId="4" fillId="0" borderId="0" xfId="4" applyNumberFormat="1" applyFont="1" applyFill="1" applyBorder="1"/>
    <xf numFmtId="41" fontId="4" fillId="0" borderId="0" xfId="4" applyNumberFormat="1" applyFont="1" applyFill="1" applyBorder="1" applyAlignment="1">
      <alignment horizontal="center"/>
    </xf>
    <xf numFmtId="2" fontId="4" fillId="0" borderId="0" xfId="2" applyNumberFormat="1" applyFont="1" applyAlignment="1">
      <alignment horizontal="center" vertical="center"/>
    </xf>
    <xf numFmtId="164" fontId="4" fillId="0" borderId="0" xfId="5" applyNumberFormat="1" applyFont="1" applyFill="1" applyBorder="1" applyAlignment="1"/>
    <xf numFmtId="1" fontId="3" fillId="0" borderId="0" xfId="2" applyNumberFormat="1" applyFont="1" applyAlignment="1">
      <alignment horizontal="left" vertical="top"/>
    </xf>
    <xf numFmtId="1" fontId="3" fillId="0" borderId="0" xfId="2" applyNumberFormat="1" applyFont="1" applyAlignment="1">
      <alignment horizontal="center" vertical="top"/>
    </xf>
    <xf numFmtId="1" fontId="4" fillId="0" borderId="0" xfId="3" applyNumberFormat="1" applyFont="1" applyAlignment="1">
      <alignment horizontal="center"/>
    </xf>
    <xf numFmtId="1" fontId="3" fillId="0" borderId="0" xfId="2" applyNumberFormat="1" applyFont="1" applyAlignment="1">
      <alignment horizontal="center" vertical="top" wrapText="1"/>
    </xf>
    <xf numFmtId="41" fontId="3" fillId="0" borderId="0" xfId="4" applyNumberFormat="1" applyFont="1" applyFill="1" applyBorder="1" applyAlignment="1">
      <alignment horizontal="left" vertical="top" wrapText="1"/>
    </xf>
    <xf numFmtId="2" fontId="4" fillId="0" borderId="0" xfId="3" applyNumberFormat="1" applyFont="1" applyAlignment="1">
      <alignment horizontal="center" vertical="center"/>
    </xf>
    <xf numFmtId="0" fontId="3" fillId="0" borderId="0" xfId="2" applyFont="1" applyAlignment="1">
      <alignment vertical="top" wrapText="1"/>
    </xf>
    <xf numFmtId="1" fontId="3" fillId="0" borderId="0" xfId="2" applyNumberFormat="1" applyFont="1" applyAlignment="1">
      <alignment horizontal="left"/>
    </xf>
    <xf numFmtId="1" fontId="3" fillId="0" borderId="0" xfId="2" applyNumberFormat="1" applyFont="1" applyAlignment="1">
      <alignment horizontal="center"/>
    </xf>
    <xf numFmtId="41" fontId="3" fillId="0" borderId="0" xfId="4" applyNumberFormat="1" applyFont="1" applyFill="1" applyBorder="1" applyAlignment="1">
      <alignment horizontal="left"/>
    </xf>
    <xf numFmtId="1" fontId="4" fillId="0" borderId="0" xfId="2" quotePrefix="1" applyNumberFormat="1" applyFont="1" applyAlignment="1">
      <alignment horizontal="left" vertical="top"/>
    </xf>
    <xf numFmtId="1" fontId="4" fillId="0" borderId="0" xfId="2" applyNumberFormat="1" applyFont="1" applyAlignment="1">
      <alignment horizontal="center" vertical="top"/>
    </xf>
    <xf numFmtId="1" fontId="4" fillId="0" borderId="0" xfId="2" applyNumberFormat="1" applyFont="1" applyAlignment="1">
      <alignment horizontal="center" wrapText="1"/>
    </xf>
    <xf numFmtId="1" fontId="4" fillId="0" borderId="0" xfId="2" applyNumberFormat="1" applyFont="1" applyAlignment="1">
      <alignment horizontal="center" vertical="center" wrapText="1"/>
    </xf>
    <xf numFmtId="41" fontId="4" fillId="0" borderId="0" xfId="4" applyNumberFormat="1" applyFont="1" applyFill="1" applyBorder="1" applyAlignment="1">
      <alignment vertical="center" wrapText="1"/>
    </xf>
    <xf numFmtId="0" fontId="4" fillId="0" borderId="0" xfId="2" applyFont="1" applyAlignment="1">
      <alignment vertical="center" wrapText="1"/>
    </xf>
    <xf numFmtId="1" fontId="4" fillId="0" borderId="0" xfId="2" applyNumberFormat="1" applyFont="1" applyAlignment="1">
      <alignment horizontal="left" vertical="top"/>
    </xf>
    <xf numFmtId="1" fontId="4" fillId="0" borderId="0" xfId="2" applyNumberFormat="1" applyFont="1" applyAlignment="1">
      <alignment horizontal="center" vertical="top" wrapText="1"/>
    </xf>
    <xf numFmtId="41" fontId="4" fillId="0" borderId="0" xfId="4" applyNumberFormat="1" applyFont="1" applyFill="1" applyBorder="1" applyAlignment="1">
      <alignment horizontal="left" vertical="top" wrapText="1"/>
    </xf>
    <xf numFmtId="0" fontId="4" fillId="0" borderId="0" xfId="2" applyFont="1" applyAlignment="1">
      <alignment vertical="top" wrapText="1"/>
    </xf>
    <xf numFmtId="1" fontId="4" fillId="0" borderId="0" xfId="3" applyNumberFormat="1" applyFont="1" applyAlignment="1">
      <alignment horizontal="left"/>
    </xf>
    <xf numFmtId="165" fontId="4" fillId="0" borderId="0" xfId="2" applyNumberFormat="1" applyFont="1" applyAlignment="1">
      <alignment horizontal="center" vertical="center"/>
    </xf>
    <xf numFmtId="1" fontId="3" fillId="0" borderId="0" xfId="2" applyNumberFormat="1" applyFont="1" applyAlignment="1">
      <alignment horizontal="left" vertical="center" wrapText="1"/>
    </xf>
    <xf numFmtId="1" fontId="3" fillId="0" borderId="0" xfId="2" applyNumberFormat="1" applyFont="1" applyAlignment="1">
      <alignment horizontal="center" vertical="center"/>
    </xf>
    <xf numFmtId="41" fontId="3" fillId="0" borderId="0" xfId="4" applyNumberFormat="1" applyFont="1" applyFill="1" applyBorder="1" applyAlignment="1">
      <alignment vertical="center"/>
    </xf>
    <xf numFmtId="164" fontId="3" fillId="0" borderId="0" xfId="2" applyNumberFormat="1" applyFont="1" applyAlignment="1">
      <alignment vertical="center"/>
    </xf>
    <xf numFmtId="0" fontId="4" fillId="0" borderId="0" xfId="2" applyFont="1" applyAlignment="1">
      <alignment horizontal="center" vertical="center"/>
    </xf>
    <xf numFmtId="1" fontId="3" fillId="0" borderId="0" xfId="2" applyNumberFormat="1" applyFont="1" applyAlignment="1">
      <alignment horizontal="left" vertical="center"/>
    </xf>
    <xf numFmtId="164" fontId="4" fillId="0" borderId="0" xfId="4" applyNumberFormat="1" applyFont="1" applyFill="1" applyBorder="1" applyAlignment="1">
      <alignment horizontal="center" vertical="center"/>
    </xf>
    <xf numFmtId="1" fontId="3" fillId="0" borderId="0" xfId="5" applyNumberFormat="1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1" fontId="3" fillId="0" borderId="1" xfId="2" applyNumberFormat="1" applyFont="1" applyBorder="1" applyAlignment="1">
      <alignment horizontal="center" vertical="center"/>
    </xf>
    <xf numFmtId="41" fontId="3" fillId="0" borderId="1" xfId="4" applyNumberFormat="1" applyFont="1" applyFill="1" applyBorder="1" applyAlignment="1">
      <alignment horizontal="center" vertical="center" wrapText="1"/>
    </xf>
    <xf numFmtId="2" fontId="3" fillId="0" borderId="1" xfId="5" applyNumberFormat="1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/>
    </xf>
    <xf numFmtId="0" fontId="3" fillId="2" borderId="1" xfId="2" applyFont="1" applyFill="1" applyBorder="1"/>
    <xf numFmtId="1" fontId="3" fillId="2" borderId="1" xfId="2" applyNumberFormat="1" applyFont="1" applyFill="1" applyBorder="1" applyAlignment="1">
      <alignment horizontal="center"/>
    </xf>
    <xf numFmtId="41" fontId="3" fillId="2" borderId="1" xfId="4" applyNumberFormat="1" applyFont="1" applyFill="1" applyBorder="1"/>
    <xf numFmtId="41" fontId="3" fillId="2" borderId="1" xfId="6" applyFont="1" applyFill="1" applyBorder="1"/>
    <xf numFmtId="43" fontId="3" fillId="3" borderId="1" xfId="1" applyFont="1" applyFill="1" applyBorder="1" applyAlignment="1">
      <alignment horizontal="center" vertical="center"/>
    </xf>
    <xf numFmtId="0" fontId="3" fillId="0" borderId="1" xfId="2" quotePrefix="1" applyFont="1" applyBorder="1"/>
    <xf numFmtId="0" fontId="3" fillId="0" borderId="1" xfId="2" applyFont="1" applyBorder="1"/>
    <xf numFmtId="1" fontId="3" fillId="0" borderId="1" xfId="2" applyNumberFormat="1" applyFont="1" applyBorder="1" applyAlignment="1">
      <alignment horizontal="center"/>
    </xf>
    <xf numFmtId="41" fontId="3" fillId="0" borderId="1" xfId="4" applyNumberFormat="1" applyFont="1" applyFill="1" applyBorder="1"/>
    <xf numFmtId="41" fontId="3" fillId="0" borderId="1" xfId="6" applyFont="1" applyFill="1" applyBorder="1"/>
    <xf numFmtId="2" fontId="3" fillId="0" borderId="1" xfId="2" applyNumberFormat="1" applyFont="1" applyBorder="1" applyAlignment="1">
      <alignment horizontal="center" vertical="center"/>
    </xf>
    <xf numFmtId="49" fontId="6" fillId="4" borderId="1" xfId="7" applyNumberFormat="1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vertical="center" wrapText="1"/>
    </xf>
    <xf numFmtId="0" fontId="8" fillId="4" borderId="1" xfId="2" applyFont="1" applyFill="1" applyBorder="1"/>
    <xf numFmtId="1" fontId="8" fillId="4" borderId="1" xfId="2" applyNumberFormat="1" applyFont="1" applyFill="1" applyBorder="1" applyAlignment="1">
      <alignment horizontal="center"/>
    </xf>
    <xf numFmtId="41" fontId="8" fillId="4" borderId="1" xfId="4" applyNumberFormat="1" applyFont="1" applyFill="1" applyBorder="1"/>
    <xf numFmtId="2" fontId="8" fillId="4" borderId="1" xfId="2" applyNumberFormat="1" applyFont="1" applyFill="1" applyBorder="1" applyAlignment="1">
      <alignment horizontal="center" vertical="center"/>
    </xf>
    <xf numFmtId="0" fontId="6" fillId="4" borderId="1" xfId="7" applyFont="1" applyFill="1" applyBorder="1" applyAlignment="1">
      <alignment vertical="center"/>
    </xf>
    <xf numFmtId="0" fontId="9" fillId="0" borderId="0" xfId="2" applyFont="1"/>
    <xf numFmtId="0" fontId="4" fillId="0" borderId="0" xfId="2" applyFont="1"/>
    <xf numFmtId="49" fontId="6" fillId="5" borderId="1" xfId="7" applyNumberFormat="1" applyFont="1" applyFill="1" applyBorder="1" applyAlignment="1">
      <alignment horizontal="right" vertical="center" wrapText="1"/>
    </xf>
    <xf numFmtId="49" fontId="6" fillId="5" borderId="3" xfId="2" applyNumberFormat="1" applyFont="1" applyFill="1" applyBorder="1" applyAlignment="1">
      <alignment horizontal="left" vertical="center" wrapText="1"/>
    </xf>
    <xf numFmtId="0" fontId="8" fillId="5" borderId="1" xfId="2" applyFont="1" applyFill="1" applyBorder="1" applyAlignment="1">
      <alignment horizontal="right"/>
    </xf>
    <xf numFmtId="1" fontId="8" fillId="5" borderId="1" xfId="2" applyNumberFormat="1" applyFont="1" applyFill="1" applyBorder="1" applyAlignment="1">
      <alignment horizontal="right"/>
    </xf>
    <xf numFmtId="41" fontId="8" fillId="5" borderId="1" xfId="4" applyNumberFormat="1" applyFont="1" applyFill="1" applyBorder="1" applyAlignment="1">
      <alignment horizontal="right"/>
    </xf>
    <xf numFmtId="166" fontId="8" fillId="5" borderId="1" xfId="1" applyNumberFormat="1" applyFont="1" applyFill="1" applyBorder="1" applyAlignment="1">
      <alignment horizontal="right" vertical="center"/>
    </xf>
    <xf numFmtId="41" fontId="6" fillId="5" borderId="1" xfId="7" applyNumberFormat="1" applyFont="1" applyFill="1" applyBorder="1" applyAlignment="1">
      <alignment horizontal="right" vertical="center"/>
    </xf>
    <xf numFmtId="0" fontId="8" fillId="0" borderId="0" xfId="2" applyFont="1" applyAlignment="1">
      <alignment horizontal="right"/>
    </xf>
    <xf numFmtId="0" fontId="3" fillId="0" borderId="0" xfId="2" applyFont="1" applyAlignment="1">
      <alignment horizontal="right"/>
    </xf>
    <xf numFmtId="49" fontId="6" fillId="6" borderId="1" xfId="7" applyNumberFormat="1" applyFont="1" applyFill="1" applyBorder="1" applyAlignment="1">
      <alignment horizontal="right" vertical="center" wrapText="1"/>
    </xf>
    <xf numFmtId="49" fontId="6" fillId="6" borderId="3" xfId="2" quotePrefix="1" applyNumberFormat="1" applyFont="1" applyFill="1" applyBorder="1" applyAlignment="1">
      <alignment horizontal="left" vertical="center" wrapText="1"/>
    </xf>
    <xf numFmtId="0" fontId="8" fillId="6" borderId="1" xfId="2" applyFont="1" applyFill="1" applyBorder="1"/>
    <xf numFmtId="1" fontId="8" fillId="6" borderId="1" xfId="2" applyNumberFormat="1" applyFont="1" applyFill="1" applyBorder="1" applyAlignment="1">
      <alignment horizontal="center"/>
    </xf>
    <xf numFmtId="41" fontId="8" fillId="6" borderId="1" xfId="4" applyNumberFormat="1" applyFont="1" applyFill="1" applyBorder="1"/>
    <xf numFmtId="41" fontId="8" fillId="6" borderId="1" xfId="6" applyFont="1" applyFill="1" applyBorder="1"/>
    <xf numFmtId="2" fontId="8" fillId="6" borderId="1" xfId="2" applyNumberFormat="1" applyFont="1" applyFill="1" applyBorder="1" applyAlignment="1">
      <alignment horizontal="center" vertical="center"/>
    </xf>
    <xf numFmtId="0" fontId="6" fillId="6" borderId="1" xfId="7" applyFont="1" applyFill="1" applyBorder="1" applyAlignment="1">
      <alignment vertical="center"/>
    </xf>
    <xf numFmtId="49" fontId="6" fillId="0" borderId="1" xfId="7" applyNumberFormat="1" applyFont="1" applyBorder="1" applyAlignment="1">
      <alignment horizontal="center" vertical="center" wrapText="1"/>
    </xf>
    <xf numFmtId="49" fontId="6" fillId="7" borderId="3" xfId="2" quotePrefix="1" applyNumberFormat="1" applyFont="1" applyFill="1" applyBorder="1" applyAlignment="1">
      <alignment horizontal="left" vertical="center" wrapText="1"/>
    </xf>
    <xf numFmtId="0" fontId="9" fillId="0" borderId="1" xfId="2" applyFont="1" applyBorder="1"/>
    <xf numFmtId="1" fontId="9" fillId="0" borderId="1" xfId="2" applyNumberFormat="1" applyFont="1" applyBorder="1" applyAlignment="1">
      <alignment horizontal="center"/>
    </xf>
    <xf numFmtId="1" fontId="9" fillId="0" borderId="1" xfId="2" applyNumberFormat="1" applyFont="1" applyBorder="1" applyAlignment="1">
      <alignment horizontal="left"/>
    </xf>
    <xf numFmtId="1" fontId="9" fillId="0" borderId="1" xfId="2" applyNumberFormat="1" applyFont="1" applyBorder="1" applyAlignment="1">
      <alignment horizontal="left" vertical="center"/>
    </xf>
    <xf numFmtId="1" fontId="8" fillId="0" borderId="1" xfId="2" applyNumberFormat="1" applyFont="1" applyBorder="1" applyAlignment="1">
      <alignment horizontal="center"/>
    </xf>
    <xf numFmtId="41" fontId="9" fillId="0" borderId="1" xfId="4" applyNumberFormat="1" applyFont="1" applyFill="1" applyBorder="1"/>
    <xf numFmtId="2" fontId="9" fillId="0" borderId="1" xfId="2" applyNumberFormat="1" applyFont="1" applyBorder="1" applyAlignment="1">
      <alignment horizontal="center" vertical="center"/>
    </xf>
    <xf numFmtId="0" fontId="10" fillId="0" borderId="1" xfId="7" applyFont="1" applyBorder="1" applyAlignment="1">
      <alignment vertical="center"/>
    </xf>
    <xf numFmtId="49" fontId="11" fillId="7" borderId="3" xfId="2" quotePrefix="1" applyNumberFormat="1" applyFont="1" applyFill="1" applyBorder="1" applyAlignment="1">
      <alignment horizontal="left" vertical="center" wrapText="1"/>
    </xf>
    <xf numFmtId="1" fontId="9" fillId="7" borderId="1" xfId="2" applyNumberFormat="1" applyFont="1" applyFill="1" applyBorder="1" applyAlignment="1">
      <alignment horizontal="center"/>
    </xf>
    <xf numFmtId="166" fontId="11" fillId="0" borderId="1" xfId="1" applyNumberFormat="1" applyFont="1" applyBorder="1" applyAlignment="1">
      <alignment vertical="center"/>
    </xf>
    <xf numFmtId="41" fontId="9" fillId="0" borderId="0" xfId="2" applyNumberFormat="1" applyFont="1"/>
    <xf numFmtId="0" fontId="11" fillId="0" borderId="1" xfId="7" applyFont="1" applyBorder="1" applyAlignment="1">
      <alignment vertical="center"/>
    </xf>
    <xf numFmtId="41" fontId="11" fillId="0" borderId="1" xfId="7" applyNumberFormat="1" applyFont="1" applyBorder="1" applyAlignment="1">
      <alignment vertical="center"/>
    </xf>
    <xf numFmtId="49" fontId="11" fillId="0" borderId="1" xfId="7" applyNumberFormat="1" applyFont="1" applyBorder="1" applyAlignment="1">
      <alignment horizontal="right" vertical="center" wrapText="1"/>
    </xf>
    <xf numFmtId="41" fontId="11" fillId="0" borderId="1" xfId="4" applyNumberFormat="1" applyFont="1" applyFill="1" applyBorder="1"/>
    <xf numFmtId="49" fontId="6" fillId="0" borderId="1" xfId="7" applyNumberFormat="1" applyFont="1" applyBorder="1" applyAlignment="1">
      <alignment horizontal="right" vertical="center" wrapText="1"/>
    </xf>
    <xf numFmtId="0" fontId="8" fillId="0" borderId="1" xfId="2" applyFont="1" applyBorder="1"/>
    <xf numFmtId="41" fontId="8" fillId="0" borderId="1" xfId="4" applyNumberFormat="1" applyFont="1" applyFill="1" applyBorder="1"/>
    <xf numFmtId="2" fontId="8" fillId="0" borderId="0" xfId="2" applyNumberFormat="1" applyFont="1" applyAlignment="1">
      <alignment horizontal="center" vertical="center"/>
    </xf>
    <xf numFmtId="0" fontId="6" fillId="0" borderId="0" xfId="7" applyFont="1" applyAlignment="1">
      <alignment vertical="center"/>
    </xf>
    <xf numFmtId="0" fontId="8" fillId="0" borderId="0" xfId="2" applyFont="1"/>
    <xf numFmtId="49" fontId="11" fillId="0" borderId="1" xfId="7" applyNumberFormat="1" applyFont="1" applyBorder="1" applyAlignment="1">
      <alignment horizontal="left" vertical="center" wrapText="1"/>
    </xf>
    <xf numFmtId="0" fontId="12" fillId="0" borderId="4" xfId="2" applyFont="1" applyBorder="1" applyAlignment="1">
      <alignment horizontal="center"/>
    </xf>
    <xf numFmtId="0" fontId="13" fillId="0" borderId="4" xfId="2" applyFont="1" applyBorder="1"/>
    <xf numFmtId="0" fontId="14" fillId="0" borderId="0" xfId="2" applyFont="1"/>
    <xf numFmtId="0" fontId="15" fillId="0" borderId="0" xfId="2" applyFont="1"/>
    <xf numFmtId="0" fontId="12" fillId="0" borderId="0" xfId="2" applyFont="1" applyAlignment="1">
      <alignment horizontal="center"/>
    </xf>
    <xf numFmtId="0" fontId="13" fillId="0" borderId="0" xfId="2" applyFont="1"/>
    <xf numFmtId="2" fontId="9" fillId="0" borderId="0" xfId="2" applyNumberFormat="1" applyFont="1" applyAlignment="1">
      <alignment horizontal="center" vertical="center"/>
    </xf>
    <xf numFmtId="0" fontId="11" fillId="0" borderId="0" xfId="7" applyFont="1" applyAlignment="1">
      <alignment vertical="center"/>
    </xf>
    <xf numFmtId="0" fontId="14" fillId="0" borderId="4" xfId="2" applyFont="1" applyBorder="1" applyAlignment="1">
      <alignment horizontal="center"/>
    </xf>
    <xf numFmtId="0" fontId="16" fillId="0" borderId="4" xfId="2" applyFont="1" applyBorder="1" applyAlignment="1">
      <alignment horizontal="left"/>
    </xf>
    <xf numFmtId="0" fontId="14" fillId="0" borderId="0" xfId="2" applyFont="1" applyAlignment="1">
      <alignment horizontal="center"/>
    </xf>
    <xf numFmtId="0" fontId="16" fillId="0" borderId="0" xfId="2" applyFont="1" applyAlignment="1">
      <alignment horizontal="left"/>
    </xf>
    <xf numFmtId="49" fontId="11" fillId="4" borderId="1" xfId="7" applyNumberFormat="1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left" wrapText="1"/>
    </xf>
    <xf numFmtId="0" fontId="9" fillId="4" borderId="1" xfId="2" applyFont="1" applyFill="1" applyBorder="1"/>
    <xf numFmtId="1" fontId="9" fillId="4" borderId="1" xfId="2" applyNumberFormat="1" applyFont="1" applyFill="1" applyBorder="1" applyAlignment="1">
      <alignment horizontal="center"/>
    </xf>
    <xf numFmtId="41" fontId="9" fillId="4" borderId="1" xfId="4" applyNumberFormat="1" applyFont="1" applyFill="1" applyBorder="1"/>
    <xf numFmtId="2" fontId="8" fillId="5" borderId="1" xfId="2" applyNumberFormat="1" applyFont="1" applyFill="1" applyBorder="1" applyAlignment="1">
      <alignment horizontal="right" vertical="center"/>
    </xf>
    <xf numFmtId="0" fontId="6" fillId="5" borderId="1" xfId="7" applyFont="1" applyFill="1" applyBorder="1" applyAlignment="1">
      <alignment horizontal="right" vertical="center"/>
    </xf>
    <xf numFmtId="0" fontId="11" fillId="0" borderId="1" xfId="7" applyFont="1" applyBorder="1" applyAlignment="1">
      <alignment horizontal="left" vertical="center"/>
    </xf>
    <xf numFmtId="0" fontId="6" fillId="7" borderId="3" xfId="2" applyFont="1" applyFill="1" applyBorder="1" applyAlignment="1">
      <alignment vertical="center" wrapText="1"/>
    </xf>
    <xf numFmtId="0" fontId="11" fillId="7" borderId="3" xfId="2" quotePrefix="1" applyFont="1" applyFill="1" applyBorder="1" applyAlignment="1">
      <alignment vertical="center" wrapText="1"/>
    </xf>
    <xf numFmtId="1" fontId="9" fillId="0" borderId="1" xfId="2" applyNumberFormat="1" applyFont="1" applyBorder="1" applyAlignment="1">
      <alignment horizontal="left" vertical="center" wrapText="1"/>
    </xf>
    <xf numFmtId="1" fontId="8" fillId="0" borderId="1" xfId="2" applyNumberFormat="1" applyFont="1" applyBorder="1" applyAlignment="1">
      <alignment horizontal="left" vertical="center"/>
    </xf>
    <xf numFmtId="0" fontId="11" fillId="7" borderId="3" xfId="7" quotePrefix="1" applyFont="1" applyFill="1" applyBorder="1" applyAlignment="1">
      <alignment vertical="center"/>
    </xf>
    <xf numFmtId="0" fontId="14" fillId="7" borderId="3" xfId="2" quotePrefix="1" applyFont="1" applyFill="1" applyBorder="1" applyAlignment="1">
      <alignment horizontal="left" vertical="center"/>
    </xf>
    <xf numFmtId="0" fontId="14" fillId="8" borderId="3" xfId="2" quotePrefix="1" applyFont="1" applyFill="1" applyBorder="1" applyAlignment="1">
      <alignment horizontal="left" vertical="center"/>
    </xf>
    <xf numFmtId="0" fontId="18" fillId="4" borderId="2" xfId="2" applyFont="1" applyFill="1" applyBorder="1" applyAlignment="1">
      <alignment vertical="center" wrapText="1"/>
    </xf>
    <xf numFmtId="41" fontId="8" fillId="4" borderId="1" xfId="6" applyFont="1" applyFill="1" applyBorder="1"/>
    <xf numFmtId="166" fontId="8" fillId="4" borderId="1" xfId="1" applyNumberFormat="1" applyFont="1" applyFill="1" applyBorder="1" applyAlignment="1">
      <alignment horizontal="center" vertical="center"/>
    </xf>
    <xf numFmtId="41" fontId="8" fillId="4" borderId="1" xfId="2" applyNumberFormat="1" applyFont="1" applyFill="1" applyBorder="1"/>
    <xf numFmtId="49" fontId="11" fillId="5" borderId="1" xfId="7" applyNumberFormat="1" applyFont="1" applyFill="1" applyBorder="1" applyAlignment="1">
      <alignment horizontal="left" vertical="center" wrapText="1"/>
    </xf>
    <xf numFmtId="49" fontId="11" fillId="5" borderId="3" xfId="2" applyNumberFormat="1" applyFont="1" applyFill="1" applyBorder="1" applyAlignment="1">
      <alignment horizontal="left" vertical="center" wrapText="1"/>
    </xf>
    <xf numFmtId="0" fontId="8" fillId="5" borderId="1" xfId="2" applyFont="1" applyFill="1" applyBorder="1"/>
    <xf numFmtId="41" fontId="8" fillId="9" borderId="1" xfId="2" applyNumberFormat="1" applyFont="1" applyFill="1" applyBorder="1"/>
    <xf numFmtId="0" fontId="19" fillId="7" borderId="1" xfId="8" applyFont="1" applyFill="1" applyBorder="1" applyAlignment="1">
      <alignment vertical="center"/>
    </xf>
    <xf numFmtId="0" fontId="8" fillId="7" borderId="0" xfId="2" applyFont="1" applyFill="1"/>
    <xf numFmtId="0" fontId="3" fillId="7" borderId="0" xfId="2" applyFont="1" applyFill="1"/>
    <xf numFmtId="41" fontId="8" fillId="0" borderId="1" xfId="6" applyFont="1" applyFill="1" applyBorder="1"/>
    <xf numFmtId="2" fontId="8" fillId="0" borderId="1" xfId="2" applyNumberFormat="1" applyFont="1" applyBorder="1" applyAlignment="1">
      <alignment horizontal="center" vertical="center"/>
    </xf>
    <xf numFmtId="41" fontId="9" fillId="0" borderId="1" xfId="6" applyFont="1" applyFill="1" applyBorder="1"/>
    <xf numFmtId="41" fontId="8" fillId="0" borderId="0" xfId="2" applyNumberFormat="1" applyFont="1"/>
    <xf numFmtId="49" fontId="11" fillId="0" borderId="3" xfId="2" quotePrefix="1" applyNumberFormat="1" applyFont="1" applyBorder="1" applyAlignment="1">
      <alignment horizontal="left" vertical="center" wrapText="1"/>
    </xf>
    <xf numFmtId="49" fontId="11" fillId="0" borderId="1" xfId="7" applyNumberFormat="1" applyFont="1" applyBorder="1" applyAlignment="1">
      <alignment horizontal="center" vertical="center" wrapText="1"/>
    </xf>
    <xf numFmtId="0" fontId="10" fillId="7" borderId="1" xfId="7" applyFont="1" applyFill="1" applyBorder="1" applyAlignment="1">
      <alignment vertical="center"/>
    </xf>
    <xf numFmtId="1" fontId="9" fillId="10" borderId="1" xfId="2" applyNumberFormat="1" applyFont="1" applyFill="1" applyBorder="1" applyAlignment="1">
      <alignment horizontal="center"/>
    </xf>
    <xf numFmtId="0" fontId="20" fillId="0" borderId="0" xfId="2" applyFont="1"/>
    <xf numFmtId="0" fontId="21" fillId="0" borderId="0" xfId="2" applyFont="1"/>
    <xf numFmtId="0" fontId="14" fillId="11" borderId="4" xfId="2" applyFont="1" applyFill="1" applyBorder="1" applyAlignment="1">
      <alignment horizontal="center"/>
    </xf>
    <xf numFmtId="1" fontId="4" fillId="0" borderId="0" xfId="2" applyNumberFormat="1" applyFont="1" applyAlignment="1">
      <alignment horizontal="left"/>
    </xf>
    <xf numFmtId="0" fontId="22" fillId="0" borderId="0" xfId="0" applyFont="1"/>
    <xf numFmtId="0" fontId="25" fillId="0" borderId="0" xfId="0" applyFont="1"/>
    <xf numFmtId="0" fontId="26" fillId="0" borderId="0" xfId="0" applyFont="1"/>
    <xf numFmtId="0" fontId="26" fillId="0" borderId="0" xfId="0" applyFont="1" applyAlignment="1">
      <alignment horizontal="center"/>
    </xf>
    <xf numFmtId="1" fontId="26" fillId="0" borderId="0" xfId="0" applyNumberFormat="1" applyFont="1" applyAlignment="1">
      <alignment horizontal="center"/>
    </xf>
    <xf numFmtId="1" fontId="26" fillId="0" borderId="0" xfId="0" applyNumberFormat="1" applyFont="1" applyAlignment="1">
      <alignment horizontal="center" vertical="center"/>
    </xf>
    <xf numFmtId="167" fontId="26" fillId="0" borderId="0" xfId="0" applyNumberFormat="1" applyFont="1"/>
    <xf numFmtId="167" fontId="26" fillId="0" borderId="0" xfId="0" applyNumberFormat="1" applyFont="1" applyAlignment="1">
      <alignment horizontal="center"/>
    </xf>
    <xf numFmtId="2" fontId="26" fillId="0" borderId="0" xfId="0" applyNumberFormat="1" applyFont="1" applyAlignment="1">
      <alignment horizontal="center" vertical="center"/>
    </xf>
    <xf numFmtId="164" fontId="26" fillId="0" borderId="0" xfId="0" applyNumberFormat="1" applyFont="1"/>
    <xf numFmtId="1" fontId="25" fillId="0" borderId="0" xfId="0" applyNumberFormat="1" applyFont="1" applyAlignment="1">
      <alignment horizontal="left" vertical="top"/>
    </xf>
    <xf numFmtId="1" fontId="25" fillId="0" borderId="0" xfId="0" applyNumberFormat="1" applyFont="1" applyAlignment="1">
      <alignment horizontal="center" vertical="top"/>
    </xf>
    <xf numFmtId="1" fontId="25" fillId="0" borderId="0" xfId="0" applyNumberFormat="1" applyFont="1" applyAlignment="1">
      <alignment horizontal="center" vertical="top" wrapText="1"/>
    </xf>
    <xf numFmtId="167" fontId="25" fillId="0" borderId="0" xfId="0" applyNumberFormat="1" applyFont="1" applyAlignment="1">
      <alignment horizontal="left" vertical="top" wrapText="1"/>
    </xf>
    <xf numFmtId="0" fontId="25" fillId="0" borderId="0" xfId="0" applyFont="1" applyAlignment="1">
      <alignment vertical="top" wrapText="1"/>
    </xf>
    <xf numFmtId="1" fontId="25" fillId="0" borderId="0" xfId="0" applyNumberFormat="1" applyFont="1" applyAlignment="1">
      <alignment horizontal="left"/>
    </xf>
    <xf numFmtId="1" fontId="25" fillId="0" borderId="0" xfId="0" applyNumberFormat="1" applyFont="1" applyAlignment="1">
      <alignment horizontal="center"/>
    </xf>
    <xf numFmtId="167" fontId="25" fillId="0" borderId="0" xfId="0" applyNumberFormat="1" applyFont="1" applyAlignment="1">
      <alignment horizontal="left"/>
    </xf>
    <xf numFmtId="1" fontId="26" fillId="0" borderId="0" xfId="0" applyNumberFormat="1" applyFont="1" applyAlignment="1">
      <alignment horizontal="left" vertical="top"/>
    </xf>
    <xf numFmtId="1" fontId="26" fillId="0" borderId="0" xfId="0" applyNumberFormat="1" applyFont="1" applyAlignment="1">
      <alignment horizontal="center" vertical="top"/>
    </xf>
    <xf numFmtId="1" fontId="26" fillId="0" borderId="0" xfId="0" applyNumberFormat="1" applyFont="1" applyAlignment="1">
      <alignment horizontal="center" wrapText="1"/>
    </xf>
    <xf numFmtId="1" fontId="26" fillId="0" borderId="0" xfId="0" applyNumberFormat="1" applyFont="1" applyAlignment="1">
      <alignment horizontal="center" vertical="center" wrapText="1"/>
    </xf>
    <xf numFmtId="167" fontId="26" fillId="0" borderId="0" xfId="0" applyNumberFormat="1" applyFont="1" applyAlignment="1">
      <alignment vertical="center" wrapText="1"/>
    </xf>
    <xf numFmtId="0" fontId="26" fillId="0" borderId="0" xfId="0" applyFont="1" applyAlignment="1">
      <alignment vertical="center" wrapText="1"/>
    </xf>
    <xf numFmtId="1" fontId="26" fillId="0" borderId="0" xfId="0" applyNumberFormat="1" applyFont="1" applyAlignment="1">
      <alignment horizontal="center" vertical="top" wrapText="1"/>
    </xf>
    <xf numFmtId="167" fontId="26" fillId="0" borderId="0" xfId="0" applyNumberFormat="1" applyFont="1" applyAlignment="1">
      <alignment horizontal="left" vertical="top" wrapText="1"/>
    </xf>
    <xf numFmtId="0" fontId="26" fillId="0" borderId="0" xfId="0" applyFont="1" applyAlignment="1">
      <alignment vertical="top" wrapText="1"/>
    </xf>
    <xf numFmtId="1" fontId="26" fillId="0" borderId="0" xfId="0" applyNumberFormat="1" applyFont="1" applyAlignment="1">
      <alignment horizontal="left"/>
    </xf>
    <xf numFmtId="1" fontId="26" fillId="0" borderId="0" xfId="0" quotePrefix="1" applyNumberFormat="1" applyFont="1" applyAlignment="1">
      <alignment horizontal="left" vertical="top"/>
    </xf>
    <xf numFmtId="165" fontId="26" fillId="0" borderId="0" xfId="0" applyNumberFormat="1" applyFont="1" applyAlignment="1">
      <alignment horizontal="center" vertical="center"/>
    </xf>
    <xf numFmtId="1" fontId="25" fillId="0" borderId="0" xfId="0" applyNumberFormat="1" applyFont="1" applyAlignment="1">
      <alignment horizontal="left" vertical="center" wrapText="1"/>
    </xf>
    <xf numFmtId="1" fontId="25" fillId="0" borderId="0" xfId="0" applyNumberFormat="1" applyFont="1" applyAlignment="1">
      <alignment horizontal="center" vertical="center"/>
    </xf>
    <xf numFmtId="167" fontId="25" fillId="0" borderId="0" xfId="0" applyNumberFormat="1" applyFont="1" applyAlignment="1">
      <alignment vertical="center"/>
    </xf>
    <xf numFmtId="164" fontId="25" fillId="0" borderId="0" xfId="0" applyNumberFormat="1" applyFont="1" applyAlignment="1">
      <alignment vertical="center"/>
    </xf>
    <xf numFmtId="0" fontId="26" fillId="0" borderId="0" xfId="0" applyFont="1" applyAlignment="1">
      <alignment horizontal="center" vertical="center"/>
    </xf>
    <xf numFmtId="1" fontId="25" fillId="0" borderId="0" xfId="0" applyNumberFormat="1" applyFont="1" applyAlignment="1">
      <alignment horizontal="left" vertical="center"/>
    </xf>
    <xf numFmtId="164" fontId="26" fillId="0" borderId="0" xfId="0" applyNumberFormat="1" applyFont="1" applyAlignment="1">
      <alignment horizontal="center" vertical="center"/>
    </xf>
    <xf numFmtId="0" fontId="25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/>
    </xf>
    <xf numFmtId="1" fontId="25" fillId="0" borderId="4" xfId="0" applyNumberFormat="1" applyFont="1" applyBorder="1" applyAlignment="1">
      <alignment horizontal="center" vertical="center"/>
    </xf>
    <xf numFmtId="167" fontId="25" fillId="0" borderId="4" xfId="0" applyNumberFormat="1" applyFont="1" applyBorder="1" applyAlignment="1">
      <alignment horizontal="center" vertical="center" wrapText="1"/>
    </xf>
    <xf numFmtId="2" fontId="25" fillId="0" borderId="4" xfId="0" applyNumberFormat="1" applyFont="1" applyBorder="1" applyAlignment="1">
      <alignment horizontal="center" vertical="center" wrapText="1"/>
    </xf>
    <xf numFmtId="0" fontId="25" fillId="12" borderId="4" xfId="0" applyFont="1" applyFill="1" applyBorder="1"/>
    <xf numFmtId="1" fontId="25" fillId="12" borderId="4" xfId="0" applyNumberFormat="1" applyFont="1" applyFill="1" applyBorder="1" applyAlignment="1">
      <alignment horizontal="center"/>
    </xf>
    <xf numFmtId="167" fontId="25" fillId="12" borderId="4" xfId="0" applyNumberFormat="1" applyFont="1" applyFill="1" applyBorder="1"/>
    <xf numFmtId="2" fontId="25" fillId="12" borderId="4" xfId="0" applyNumberFormat="1" applyFont="1" applyFill="1" applyBorder="1" applyAlignment="1">
      <alignment horizontal="center" vertical="center"/>
    </xf>
    <xf numFmtId="0" fontId="25" fillId="13" borderId="4" xfId="0" quotePrefix="1" applyFont="1" applyFill="1" applyBorder="1" applyAlignment="1">
      <alignment horizontal="center"/>
    </xf>
    <xf numFmtId="0" fontId="25" fillId="13" borderId="4" xfId="0" applyFont="1" applyFill="1" applyBorder="1"/>
    <xf numFmtId="1" fontId="25" fillId="13" borderId="4" xfId="0" applyNumberFormat="1" applyFont="1" applyFill="1" applyBorder="1" applyAlignment="1">
      <alignment horizontal="center"/>
    </xf>
    <xf numFmtId="167" fontId="25" fillId="13" borderId="4" xfId="0" applyNumberFormat="1" applyFont="1" applyFill="1" applyBorder="1"/>
    <xf numFmtId="167" fontId="28" fillId="13" borderId="4" xfId="0" applyNumberFormat="1" applyFont="1" applyFill="1" applyBorder="1"/>
    <xf numFmtId="168" fontId="3" fillId="14" borderId="4" xfId="0" applyNumberFormat="1" applyFont="1" applyFill="1" applyBorder="1" applyAlignment="1">
      <alignment horizontal="center" vertical="center"/>
    </xf>
    <xf numFmtId="168" fontId="29" fillId="14" borderId="4" xfId="0" applyNumberFormat="1" applyFont="1" applyFill="1" applyBorder="1"/>
    <xf numFmtId="49" fontId="30" fillId="15" borderId="4" xfId="0" applyNumberFormat="1" applyFont="1" applyFill="1" applyBorder="1" applyAlignment="1">
      <alignment horizontal="center" vertical="center" wrapText="1"/>
    </xf>
    <xf numFmtId="0" fontId="31" fillId="15" borderId="2" xfId="0" applyFont="1" applyFill="1" applyBorder="1" applyAlignment="1">
      <alignment vertical="center" wrapText="1"/>
    </xf>
    <xf numFmtId="0" fontId="25" fillId="15" borderId="4" xfId="0" applyFont="1" applyFill="1" applyBorder="1"/>
    <xf numFmtId="1" fontId="25" fillId="15" borderId="4" xfId="0" applyNumberFormat="1" applyFont="1" applyFill="1" applyBorder="1" applyAlignment="1">
      <alignment horizontal="center"/>
    </xf>
    <xf numFmtId="0" fontId="30" fillId="15" borderId="4" xfId="0" applyFont="1" applyFill="1" applyBorder="1" applyAlignment="1">
      <alignment horizontal="center" vertical="center"/>
    </xf>
    <xf numFmtId="169" fontId="30" fillId="15" borderId="4" xfId="0" applyNumberFormat="1" applyFont="1" applyFill="1" applyBorder="1" applyAlignment="1">
      <alignment vertical="center"/>
    </xf>
    <xf numFmtId="169" fontId="32" fillId="15" borderId="4" xfId="0" applyNumberFormat="1" applyFont="1" applyFill="1" applyBorder="1" applyAlignment="1">
      <alignment vertical="center"/>
    </xf>
    <xf numFmtId="168" fontId="33" fillId="14" borderId="7" xfId="0" applyNumberFormat="1" applyFont="1" applyFill="1" applyBorder="1" applyAlignment="1">
      <alignment vertical="center"/>
    </xf>
    <xf numFmtId="0" fontId="30" fillId="16" borderId="4" xfId="0" applyFont="1" applyFill="1" applyBorder="1" applyAlignment="1">
      <alignment horizontal="left" vertical="center"/>
    </xf>
    <xf numFmtId="0" fontId="30" fillId="16" borderId="5" xfId="0" applyFont="1" applyFill="1" applyBorder="1" applyAlignment="1">
      <alignment vertical="center"/>
    </xf>
    <xf numFmtId="0" fontId="25" fillId="16" borderId="4" xfId="0" applyFont="1" applyFill="1" applyBorder="1"/>
    <xf numFmtId="1" fontId="25" fillId="16" borderId="4" xfId="0" applyNumberFormat="1" applyFont="1" applyFill="1" applyBorder="1" applyAlignment="1">
      <alignment horizontal="center"/>
    </xf>
    <xf numFmtId="0" fontId="30" fillId="16" borderId="4" xfId="0" applyFont="1" applyFill="1" applyBorder="1" applyAlignment="1">
      <alignment horizontal="center" vertical="center"/>
    </xf>
    <xf numFmtId="168" fontId="30" fillId="16" borderId="4" xfId="0" applyNumberFormat="1" applyFont="1" applyFill="1" applyBorder="1" applyAlignment="1">
      <alignment vertical="center"/>
    </xf>
    <xf numFmtId="168" fontId="32" fillId="17" borderId="4" xfId="0" applyNumberFormat="1" applyFont="1" applyFill="1" applyBorder="1" applyAlignment="1">
      <alignment vertical="center"/>
    </xf>
    <xf numFmtId="0" fontId="30" fillId="14" borderId="4" xfId="0" applyFont="1" applyFill="1" applyBorder="1" applyAlignment="1">
      <alignment horizontal="center" vertical="center"/>
    </xf>
    <xf numFmtId="168" fontId="30" fillId="14" borderId="7" xfId="0" applyNumberFormat="1" applyFont="1" applyFill="1" applyBorder="1" applyAlignment="1">
      <alignment vertical="center"/>
    </xf>
    <xf numFmtId="168" fontId="25" fillId="0" borderId="0" xfId="0" applyNumberFormat="1" applyFont="1"/>
    <xf numFmtId="0" fontId="30" fillId="14" borderId="4" xfId="0" applyFont="1" applyFill="1" applyBorder="1" applyAlignment="1">
      <alignment horizontal="left" vertical="center"/>
    </xf>
    <xf numFmtId="0" fontId="25" fillId="0" borderId="4" xfId="0" applyFont="1" applyBorder="1"/>
    <xf numFmtId="1" fontId="25" fillId="0" borderId="4" xfId="0" applyNumberFormat="1" applyFont="1" applyBorder="1" applyAlignment="1">
      <alignment horizontal="center"/>
    </xf>
    <xf numFmtId="168" fontId="30" fillId="14" borderId="4" xfId="0" applyNumberFormat="1" applyFont="1" applyFill="1" applyBorder="1" applyAlignment="1">
      <alignment vertical="center"/>
    </xf>
    <xf numFmtId="0" fontId="30" fillId="14" borderId="7" xfId="0" applyFont="1" applyFill="1" applyBorder="1" applyAlignment="1">
      <alignment vertical="center"/>
    </xf>
    <xf numFmtId="0" fontId="32" fillId="14" borderId="4" xfId="0" applyFont="1" applyFill="1" applyBorder="1" applyAlignment="1">
      <alignment horizontal="center" vertical="center"/>
    </xf>
    <xf numFmtId="0" fontId="30" fillId="18" borderId="5" xfId="0" applyFont="1" applyFill="1" applyBorder="1" applyAlignment="1">
      <alignment vertical="center"/>
    </xf>
    <xf numFmtId="0" fontId="25" fillId="18" borderId="4" xfId="0" applyFont="1" applyFill="1" applyBorder="1"/>
    <xf numFmtId="1" fontId="25" fillId="18" borderId="4" xfId="0" applyNumberFormat="1" applyFont="1" applyFill="1" applyBorder="1" applyAlignment="1">
      <alignment horizontal="center"/>
    </xf>
    <xf numFmtId="0" fontId="30" fillId="18" borderId="4" xfId="0" applyFont="1" applyFill="1" applyBorder="1" applyAlignment="1">
      <alignment horizontal="center" vertical="center"/>
    </xf>
    <xf numFmtId="168" fontId="30" fillId="18" borderId="4" xfId="0" applyNumberFormat="1" applyFont="1" applyFill="1" applyBorder="1" applyAlignment="1">
      <alignment vertical="center"/>
    </xf>
    <xf numFmtId="168" fontId="32" fillId="18" borderId="4" xfId="0" applyNumberFormat="1" applyFont="1" applyFill="1" applyBorder="1" applyAlignment="1">
      <alignment vertical="center"/>
    </xf>
    <xf numFmtId="49" fontId="30" fillId="14" borderId="5" xfId="0" quotePrefix="1" applyNumberFormat="1" applyFont="1" applyFill="1" applyBorder="1" applyAlignment="1">
      <alignment horizontal="left" vertical="center" wrapText="1"/>
    </xf>
    <xf numFmtId="49" fontId="30" fillId="18" borderId="5" xfId="0" quotePrefix="1" applyNumberFormat="1" applyFont="1" applyFill="1" applyBorder="1" applyAlignment="1">
      <alignment horizontal="left" vertical="center" wrapText="1"/>
    </xf>
    <xf numFmtId="49" fontId="30" fillId="16" borderId="4" xfId="0" applyNumberFormat="1" applyFont="1" applyFill="1" applyBorder="1" applyAlignment="1">
      <alignment horizontal="left" vertical="center" wrapText="1"/>
    </xf>
    <xf numFmtId="168" fontId="32" fillId="16" borderId="4" xfId="0" applyNumberFormat="1" applyFont="1" applyFill="1" applyBorder="1" applyAlignment="1">
      <alignment vertical="center"/>
    </xf>
    <xf numFmtId="167" fontId="30" fillId="16" borderId="4" xfId="0" applyNumberFormat="1" applyFont="1" applyFill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0" fillId="0" borderId="5" xfId="0" applyFont="1" applyBorder="1" applyAlignment="1">
      <alignment vertical="center"/>
    </xf>
    <xf numFmtId="0" fontId="30" fillId="0" borderId="4" xfId="0" applyFont="1" applyBorder="1" applyAlignment="1">
      <alignment horizontal="center" vertical="center"/>
    </xf>
    <xf numFmtId="168" fontId="32" fillId="14" borderId="4" xfId="0" applyNumberFormat="1" applyFont="1" applyFill="1" applyBorder="1" applyAlignment="1">
      <alignment vertical="center"/>
    </xf>
    <xf numFmtId="167" fontId="30" fillId="14" borderId="4" xfId="0" quotePrefix="1" applyNumberFormat="1" applyFont="1" applyFill="1" applyBorder="1" applyAlignment="1">
      <alignment horizontal="center" vertical="center"/>
    </xf>
    <xf numFmtId="0" fontId="34" fillId="14" borderId="0" xfId="0" applyFont="1" applyFill="1" applyAlignment="1">
      <alignment vertical="center"/>
    </xf>
    <xf numFmtId="0" fontId="30" fillId="14" borderId="4" xfId="0" quotePrefix="1" applyFont="1" applyFill="1" applyBorder="1" applyAlignment="1">
      <alignment horizontal="center" vertical="center"/>
    </xf>
    <xf numFmtId="0" fontId="30" fillId="14" borderId="5" xfId="0" applyFont="1" applyFill="1" applyBorder="1" applyAlignment="1">
      <alignment vertical="center"/>
    </xf>
    <xf numFmtId="170" fontId="30" fillId="14" borderId="4" xfId="0" applyNumberFormat="1" applyFont="1" applyFill="1" applyBorder="1" applyAlignment="1">
      <alignment vertical="center"/>
    </xf>
    <xf numFmtId="167" fontId="30" fillId="14" borderId="4" xfId="0" applyNumberFormat="1" applyFont="1" applyFill="1" applyBorder="1" applyAlignment="1">
      <alignment horizontal="center" vertical="center" wrapText="1"/>
    </xf>
    <xf numFmtId="0" fontId="30" fillId="0" borderId="4" xfId="0" applyFont="1" applyBorder="1" applyAlignment="1">
      <alignment vertical="center"/>
    </xf>
    <xf numFmtId="0" fontId="30" fillId="11" borderId="5" xfId="0" applyFont="1" applyFill="1" applyBorder="1" applyAlignment="1">
      <alignment horizontal="left"/>
    </xf>
    <xf numFmtId="0" fontId="35" fillId="0" borderId="4" xfId="0" applyFont="1" applyBorder="1" applyAlignment="1">
      <alignment horizontal="center" vertical="center"/>
    </xf>
    <xf numFmtId="0" fontId="35" fillId="14" borderId="4" xfId="0" applyFont="1" applyFill="1" applyBorder="1" applyAlignment="1">
      <alignment horizontal="center" vertical="center"/>
    </xf>
    <xf numFmtId="168" fontId="36" fillId="14" borderId="4" xfId="0" applyNumberFormat="1" applyFont="1" applyFill="1" applyBorder="1" applyAlignment="1">
      <alignment horizontal="right"/>
    </xf>
    <xf numFmtId="167" fontId="35" fillId="14" borderId="4" xfId="0" applyNumberFormat="1" applyFont="1" applyFill="1" applyBorder="1" applyAlignment="1">
      <alignment horizontal="center" vertical="center"/>
    </xf>
    <xf numFmtId="0" fontId="15" fillId="14" borderId="4" xfId="0" applyFont="1" applyFill="1" applyBorder="1" applyAlignment="1">
      <alignment horizontal="center"/>
    </xf>
    <xf numFmtId="0" fontId="37" fillId="14" borderId="4" xfId="0" applyFont="1" applyFill="1" applyBorder="1" applyAlignment="1">
      <alignment horizontal="left"/>
    </xf>
    <xf numFmtId="0" fontId="30" fillId="0" borderId="5" xfId="0" applyFont="1" applyBorder="1"/>
    <xf numFmtId="168" fontId="35" fillId="14" borderId="4" xfId="0" applyNumberFormat="1" applyFont="1" applyFill="1" applyBorder="1" applyAlignment="1">
      <alignment horizontal="right"/>
    </xf>
    <xf numFmtId="0" fontId="37" fillId="14" borderId="4" xfId="0" applyFont="1" applyFill="1" applyBorder="1"/>
    <xf numFmtId="0" fontId="38" fillId="11" borderId="4" xfId="0" applyFont="1" applyFill="1" applyBorder="1" applyAlignment="1">
      <alignment horizontal="left"/>
    </xf>
    <xf numFmtId="0" fontId="38" fillId="11" borderId="4" xfId="0" applyFont="1" applyFill="1" applyBorder="1" applyAlignment="1">
      <alignment horizontal="center"/>
    </xf>
    <xf numFmtId="0" fontId="39" fillId="0" borderId="4" xfId="0" applyFont="1" applyBorder="1" applyAlignment="1">
      <alignment horizontal="left"/>
    </xf>
    <xf numFmtId="0" fontId="39" fillId="0" borderId="4" xfId="0" applyFont="1" applyBorder="1"/>
    <xf numFmtId="0" fontId="22" fillId="0" borderId="5" xfId="0" quotePrefix="1" applyFont="1" applyBorder="1"/>
    <xf numFmtId="0" fontId="41" fillId="14" borderId="4" xfId="0" applyFont="1" applyFill="1" applyBorder="1"/>
    <xf numFmtId="0" fontId="30" fillId="0" borderId="5" xfId="0" quotePrefix="1" applyFont="1" applyBorder="1"/>
    <xf numFmtId="168" fontId="35" fillId="14" borderId="4" xfId="0" applyNumberFormat="1" applyFont="1" applyFill="1" applyBorder="1" applyAlignment="1">
      <alignment horizontal="right" vertical="center"/>
    </xf>
    <xf numFmtId="0" fontId="30" fillId="11" borderId="8" xfId="0" applyFont="1" applyFill="1" applyBorder="1" applyAlignment="1">
      <alignment horizontal="left"/>
    </xf>
    <xf numFmtId="0" fontId="39" fillId="11" borderId="4" xfId="0" applyFont="1" applyFill="1" applyBorder="1" applyAlignment="1">
      <alignment horizontal="left"/>
    </xf>
    <xf numFmtId="0" fontId="30" fillId="0" borderId="8" xfId="0" applyFont="1" applyBorder="1"/>
    <xf numFmtId="0" fontId="30" fillId="16" borderId="5" xfId="0" applyFont="1" applyFill="1" applyBorder="1"/>
    <xf numFmtId="0" fontId="35" fillId="16" borderId="4" xfId="0" applyFont="1" applyFill="1" applyBorder="1" applyAlignment="1">
      <alignment horizontal="center" vertical="center"/>
    </xf>
    <xf numFmtId="168" fontId="35" fillId="16" borderId="4" xfId="0" applyNumberFormat="1" applyFont="1" applyFill="1" applyBorder="1" applyAlignment="1">
      <alignment horizontal="right" vertical="center"/>
    </xf>
    <xf numFmtId="167" fontId="42" fillId="16" borderId="4" xfId="0" applyNumberFormat="1" applyFont="1" applyFill="1" applyBorder="1" applyAlignment="1">
      <alignment horizontal="center" vertical="center"/>
    </xf>
    <xf numFmtId="0" fontId="15" fillId="16" borderId="0" xfId="0" applyFont="1" applyFill="1" applyAlignment="1">
      <alignment horizontal="center"/>
    </xf>
    <xf numFmtId="0" fontId="37" fillId="14" borderId="0" xfId="0" applyFont="1" applyFill="1"/>
    <xf numFmtId="0" fontId="15" fillId="14" borderId="0" xfId="0" applyFont="1" applyFill="1" applyAlignment="1">
      <alignment horizontal="center"/>
    </xf>
    <xf numFmtId="49" fontId="30" fillId="16" borderId="5" xfId="0" applyNumberFormat="1" applyFont="1" applyFill="1" applyBorder="1" applyAlignment="1">
      <alignment horizontal="left" vertical="center" wrapText="1"/>
    </xf>
    <xf numFmtId="169" fontId="30" fillId="16" borderId="4" xfId="0" applyNumberFormat="1" applyFont="1" applyFill="1" applyBorder="1" applyAlignment="1">
      <alignment vertical="center"/>
    </xf>
    <xf numFmtId="167" fontId="43" fillId="16" borderId="4" xfId="0" applyNumberFormat="1" applyFont="1" applyFill="1" applyBorder="1" applyAlignment="1">
      <alignment horizontal="center" vertical="center"/>
    </xf>
    <xf numFmtId="49" fontId="32" fillId="14" borderId="4" xfId="0" applyNumberFormat="1" applyFont="1" applyFill="1" applyBorder="1" applyAlignment="1">
      <alignment horizontal="center" vertical="center" wrapText="1"/>
    </xf>
    <xf numFmtId="0" fontId="30" fillId="14" borderId="5" xfId="0" applyFont="1" applyFill="1" applyBorder="1" applyAlignment="1">
      <alignment vertical="center" wrapText="1"/>
    </xf>
    <xf numFmtId="168" fontId="30" fillId="14" borderId="4" xfId="0" applyNumberFormat="1" applyFont="1" applyFill="1" applyBorder="1" applyAlignment="1">
      <alignment horizontal="right" vertical="center"/>
    </xf>
    <xf numFmtId="167" fontId="32" fillId="14" borderId="4" xfId="0" applyNumberFormat="1" applyFont="1" applyFill="1" applyBorder="1" applyAlignment="1">
      <alignment horizontal="center" vertical="center"/>
    </xf>
    <xf numFmtId="167" fontId="43" fillId="14" borderId="4" xfId="0" applyNumberFormat="1" applyFont="1" applyFill="1" applyBorder="1" applyAlignment="1">
      <alignment horizontal="center" vertical="center"/>
    </xf>
    <xf numFmtId="0" fontId="44" fillId="14" borderId="7" xfId="0" applyFont="1" applyFill="1" applyBorder="1"/>
    <xf numFmtId="49" fontId="30" fillId="0" borderId="4" xfId="0" applyNumberFormat="1" applyFont="1" applyBorder="1" applyAlignment="1">
      <alignment horizontal="left" vertical="center" wrapText="1"/>
    </xf>
    <xf numFmtId="0" fontId="30" fillId="0" borderId="5" xfId="0" quotePrefix="1" applyFont="1" applyBorder="1" applyAlignment="1">
      <alignment horizontal="left" vertical="center" wrapText="1"/>
    </xf>
    <xf numFmtId="167" fontId="30" fillId="14" borderId="4" xfId="0" applyNumberFormat="1" applyFont="1" applyFill="1" applyBorder="1" applyAlignment="1">
      <alignment horizontal="center" vertical="center"/>
    </xf>
    <xf numFmtId="169" fontId="35" fillId="14" borderId="4" xfId="0" applyNumberFormat="1" applyFont="1" applyFill="1" applyBorder="1" applyAlignment="1">
      <alignment horizontal="center" vertical="center" wrapText="1"/>
    </xf>
    <xf numFmtId="0" fontId="44" fillId="14" borderId="0" xfId="0" applyFont="1" applyFill="1"/>
    <xf numFmtId="0" fontId="30" fillId="0" borderId="5" xfId="0" applyFont="1" applyBorder="1" applyAlignment="1">
      <alignment horizontal="left" vertical="center" wrapText="1"/>
    </xf>
    <xf numFmtId="49" fontId="35" fillId="14" borderId="4" xfId="0" quotePrefix="1" applyNumberFormat="1" applyFont="1" applyFill="1" applyBorder="1" applyAlignment="1">
      <alignment horizontal="center" vertical="center"/>
    </xf>
    <xf numFmtId="167" fontId="35" fillId="14" borderId="4" xfId="0" quotePrefix="1" applyNumberFormat="1" applyFont="1" applyFill="1" applyBorder="1" applyAlignment="1">
      <alignment horizontal="center" vertical="center"/>
    </xf>
    <xf numFmtId="0" fontId="44" fillId="14" borderId="4" xfId="0" applyFont="1" applyFill="1" applyBorder="1"/>
    <xf numFmtId="0" fontId="30" fillId="0" borderId="5" xfId="0" applyFont="1" applyBorder="1" applyAlignment="1">
      <alignment horizontal="left"/>
    </xf>
    <xf numFmtId="0" fontId="45" fillId="14" borderId="0" xfId="0" applyFont="1" applyFill="1" applyAlignment="1">
      <alignment horizontal="center" vertical="center"/>
    </xf>
    <xf numFmtId="0" fontId="44" fillId="14" borderId="4" xfId="0" applyFont="1" applyFill="1" applyBorder="1" applyAlignment="1">
      <alignment vertical="center"/>
    </xf>
    <xf numFmtId="49" fontId="45" fillId="16" borderId="4" xfId="0" applyNumberFormat="1" applyFont="1" applyFill="1" applyBorder="1" applyAlignment="1">
      <alignment horizontal="left" vertical="center"/>
    </xf>
    <xf numFmtId="49" fontId="46" fillId="16" borderId="5" xfId="0" applyNumberFormat="1" applyFont="1" applyFill="1" applyBorder="1" applyAlignment="1">
      <alignment vertical="center" wrapText="1"/>
    </xf>
    <xf numFmtId="0" fontId="26" fillId="16" borderId="4" xfId="0" applyFont="1" applyFill="1" applyBorder="1"/>
    <xf numFmtId="0" fontId="45" fillId="16" borderId="4" xfId="0" applyFont="1" applyFill="1" applyBorder="1" applyAlignment="1">
      <alignment horizontal="center" vertical="center"/>
    </xf>
    <xf numFmtId="0" fontId="45" fillId="16" borderId="4" xfId="0" applyFont="1" applyFill="1" applyBorder="1" applyAlignment="1">
      <alignment vertical="center"/>
    </xf>
    <xf numFmtId="168" fontId="47" fillId="16" borderId="4" xfId="0" applyNumberFormat="1" applyFont="1" applyFill="1" applyBorder="1" applyAlignment="1">
      <alignment vertical="center"/>
    </xf>
    <xf numFmtId="49" fontId="47" fillId="0" borderId="4" xfId="0" applyNumberFormat="1" applyFont="1" applyBorder="1" applyAlignment="1">
      <alignment horizontal="center" vertical="center"/>
    </xf>
    <xf numFmtId="49" fontId="46" fillId="0" borderId="5" xfId="0" applyNumberFormat="1" applyFont="1" applyBorder="1" applyAlignment="1">
      <alignment vertical="center"/>
    </xf>
    <xf numFmtId="0" fontId="26" fillId="0" borderId="4" xfId="0" applyFont="1" applyBorder="1"/>
    <xf numFmtId="0" fontId="46" fillId="0" borderId="4" xfId="0" applyFont="1" applyBorder="1" applyAlignment="1">
      <alignment horizontal="center" vertical="center"/>
    </xf>
    <xf numFmtId="0" fontId="46" fillId="14" borderId="4" xfId="0" applyFont="1" applyFill="1" applyBorder="1" applyAlignment="1">
      <alignment horizontal="center" vertical="center"/>
    </xf>
    <xf numFmtId="168" fontId="46" fillId="14" borderId="4" xfId="0" applyNumberFormat="1" applyFont="1" applyFill="1" applyBorder="1" applyAlignment="1">
      <alignment vertical="center"/>
    </xf>
    <xf numFmtId="49" fontId="48" fillId="13" borderId="4" xfId="0" applyNumberFormat="1" applyFont="1" applyFill="1" applyBorder="1" applyAlignment="1">
      <alignment horizontal="center" vertical="center" wrapText="1"/>
    </xf>
    <xf numFmtId="49" fontId="32" fillId="13" borderId="5" xfId="0" applyNumberFormat="1" applyFont="1" applyFill="1" applyBorder="1" applyAlignment="1">
      <alignment horizontal="left" vertical="center" wrapText="1"/>
    </xf>
    <xf numFmtId="0" fontId="26" fillId="13" borderId="4" xfId="0" applyFont="1" applyFill="1" applyBorder="1"/>
    <xf numFmtId="0" fontId="32" fillId="13" borderId="4" xfId="0" applyFont="1" applyFill="1" applyBorder="1" applyAlignment="1">
      <alignment vertical="center"/>
    </xf>
    <xf numFmtId="171" fontId="32" fillId="13" borderId="4" xfId="0" applyNumberFormat="1" applyFont="1" applyFill="1" applyBorder="1" applyAlignment="1">
      <alignment vertical="center"/>
    </xf>
    <xf numFmtId="171" fontId="49" fillId="13" borderId="4" xfId="0" applyNumberFormat="1" applyFont="1" applyFill="1" applyBorder="1" applyAlignment="1">
      <alignment vertical="center"/>
    </xf>
    <xf numFmtId="0" fontId="49" fillId="14" borderId="0" xfId="0" applyFont="1" applyFill="1" applyAlignment="1">
      <alignment vertical="center"/>
    </xf>
    <xf numFmtId="49" fontId="48" fillId="15" borderId="4" xfId="0" applyNumberFormat="1" applyFont="1" applyFill="1" applyBorder="1" applyAlignment="1">
      <alignment horizontal="center" vertical="center" wrapText="1"/>
    </xf>
    <xf numFmtId="49" fontId="32" fillId="15" borderId="5" xfId="0" applyNumberFormat="1" applyFont="1" applyFill="1" applyBorder="1" applyAlignment="1">
      <alignment horizontal="left" vertical="center" wrapText="1"/>
    </xf>
    <xf numFmtId="0" fontId="26" fillId="15" borderId="4" xfId="0" applyFont="1" applyFill="1" applyBorder="1"/>
    <xf numFmtId="0" fontId="32" fillId="15" borderId="4" xfId="0" applyFont="1" applyFill="1" applyBorder="1" applyAlignment="1">
      <alignment vertical="center"/>
    </xf>
    <xf numFmtId="171" fontId="32" fillId="15" borderId="4" xfId="0" applyNumberFormat="1" applyFont="1" applyFill="1" applyBorder="1" applyAlignment="1">
      <alignment vertical="center"/>
    </xf>
    <xf numFmtId="171" fontId="49" fillId="15" borderId="4" xfId="0" applyNumberFormat="1" applyFont="1" applyFill="1" applyBorder="1" applyAlignment="1">
      <alignment vertical="center"/>
    </xf>
    <xf numFmtId="49" fontId="48" fillId="16" borderId="4" xfId="0" applyNumberFormat="1" applyFont="1" applyFill="1" applyBorder="1" applyAlignment="1">
      <alignment horizontal="left" vertical="center" wrapText="1"/>
    </xf>
    <xf numFmtId="49" fontId="32" fillId="16" borderId="5" xfId="0" applyNumberFormat="1" applyFont="1" applyFill="1" applyBorder="1" applyAlignment="1">
      <alignment horizontal="left" vertical="center" wrapText="1"/>
    </xf>
    <xf numFmtId="0" fontId="32" fillId="16" borderId="4" xfId="0" applyFont="1" applyFill="1" applyBorder="1" applyAlignment="1">
      <alignment vertical="center"/>
    </xf>
    <xf numFmtId="171" fontId="32" fillId="16" borderId="4" xfId="0" applyNumberFormat="1" applyFont="1" applyFill="1" applyBorder="1" applyAlignment="1">
      <alignment vertical="center"/>
    </xf>
    <xf numFmtId="171" fontId="49" fillId="16" borderId="4" xfId="0" applyNumberFormat="1" applyFont="1" applyFill="1" applyBorder="1" applyAlignment="1">
      <alignment vertical="center"/>
    </xf>
    <xf numFmtId="49" fontId="48" fillId="14" borderId="4" xfId="0" applyNumberFormat="1" applyFont="1" applyFill="1" applyBorder="1" applyAlignment="1">
      <alignment horizontal="center" vertical="center" wrapText="1"/>
    </xf>
    <xf numFmtId="49" fontId="30" fillId="14" borderId="5" xfId="0" applyNumberFormat="1" applyFont="1" applyFill="1" applyBorder="1" applyAlignment="1">
      <alignment horizontal="left" vertical="center" wrapText="1"/>
    </xf>
    <xf numFmtId="0" fontId="26" fillId="14" borderId="4" xfId="0" applyFont="1" applyFill="1" applyBorder="1"/>
    <xf numFmtId="0" fontId="30" fillId="14" borderId="4" xfId="0" applyFont="1" applyFill="1" applyBorder="1" applyAlignment="1">
      <alignment vertical="center"/>
    </xf>
    <xf numFmtId="171" fontId="30" fillId="14" borderId="4" xfId="0" applyNumberFormat="1" applyFont="1" applyFill="1" applyBorder="1" applyAlignment="1">
      <alignment vertical="center"/>
    </xf>
    <xf numFmtId="171" fontId="49" fillId="14" borderId="4" xfId="0" applyNumberFormat="1" applyFont="1" applyFill="1" applyBorder="1" applyAlignment="1">
      <alignment vertical="center"/>
    </xf>
    <xf numFmtId="0" fontId="50" fillId="14" borderId="0" xfId="0" applyFont="1" applyFill="1" applyAlignment="1">
      <alignment vertical="center"/>
    </xf>
    <xf numFmtId="0" fontId="30" fillId="14" borderId="0" xfId="0" applyFont="1" applyFill="1" applyAlignment="1">
      <alignment horizontal="center" vertical="center"/>
    </xf>
    <xf numFmtId="168" fontId="30" fillId="14" borderId="0" xfId="0" applyNumberFormat="1" applyFont="1" applyFill="1" applyAlignment="1">
      <alignment vertical="center"/>
    </xf>
    <xf numFmtId="0" fontId="30" fillId="14" borderId="0" xfId="0" applyFont="1" applyFill="1" applyAlignment="1">
      <alignment vertical="center"/>
    </xf>
    <xf numFmtId="165" fontId="4" fillId="0" borderId="0" xfId="2" applyNumberFormat="1" applyFont="1" applyAlignment="1">
      <alignment horizontal="center" vertical="top"/>
    </xf>
    <xf numFmtId="0" fontId="23" fillId="0" borderId="0" xfId="0" applyFont="1" applyAlignment="1">
      <alignment horizontal="left" vertical="center"/>
    </xf>
    <xf numFmtId="165" fontId="4" fillId="0" borderId="0" xfId="2" applyNumberFormat="1" applyFont="1" applyAlignment="1">
      <alignment horizontal="center" vertical="center"/>
    </xf>
    <xf numFmtId="166" fontId="3" fillId="0" borderId="0" xfId="5" applyNumberFormat="1" applyFont="1" applyFill="1" applyBorder="1" applyAlignment="1">
      <alignment horizontal="left" vertical="center"/>
    </xf>
    <xf numFmtId="1" fontId="3" fillId="0" borderId="1" xfId="2" applyNumberFormat="1" applyFont="1" applyBorder="1" applyAlignment="1">
      <alignment horizontal="center" vertical="center"/>
    </xf>
    <xf numFmtId="165" fontId="26" fillId="0" borderId="0" xfId="0" applyNumberFormat="1" applyFont="1" applyAlignment="1">
      <alignment horizontal="center" vertical="top"/>
    </xf>
    <xf numFmtId="0" fontId="0" fillId="0" borderId="0" xfId="0"/>
    <xf numFmtId="0" fontId="24" fillId="0" borderId="0" xfId="0" applyFont="1" applyAlignment="1">
      <alignment horizontal="center" vertical="top"/>
    </xf>
    <xf numFmtId="0" fontId="25" fillId="0" borderId="0" xfId="0" applyFont="1" applyAlignment="1">
      <alignment horizontal="center"/>
    </xf>
    <xf numFmtId="165" fontId="26" fillId="0" borderId="0" xfId="0" applyNumberFormat="1" applyFont="1" applyAlignment="1">
      <alignment horizontal="center" vertical="center"/>
    </xf>
    <xf numFmtId="168" fontId="25" fillId="0" borderId="0" xfId="0" applyNumberFormat="1" applyFont="1" applyAlignment="1">
      <alignment horizontal="left" vertical="center"/>
    </xf>
    <xf numFmtId="1" fontId="25" fillId="0" borderId="5" xfId="0" applyNumberFormat="1" applyFont="1" applyBorder="1" applyAlignment="1">
      <alignment horizontal="center" vertical="center"/>
    </xf>
    <xf numFmtId="0" fontId="27" fillId="0" borderId="6" xfId="0" applyFont="1" applyBorder="1"/>
    <xf numFmtId="0" fontId="27" fillId="0" borderId="7" xfId="0" applyFont="1" applyBorder="1"/>
    <xf numFmtId="0" fontId="51" fillId="0" borderId="0" xfId="2" applyFont="1" applyAlignment="1">
      <alignment horizontal="center"/>
    </xf>
  </cellXfs>
  <cellStyles count="9">
    <cellStyle name="Comma" xfId="1" builtinId="3"/>
    <cellStyle name="Comma [0] 2" xfId="6" xr:uid="{F3CC5048-D280-4C58-B628-516C6CDBD982}"/>
    <cellStyle name="Comma 2" xfId="4" xr:uid="{93A02F45-D7A9-4106-BF2B-5FA8A62E5199}"/>
    <cellStyle name="Comma 3" xfId="5" xr:uid="{036EE0B2-B73A-47FD-82D6-7572F27234A3}"/>
    <cellStyle name="Hyperlink 2" xfId="8" xr:uid="{D5B21DA0-DA93-4EF5-A89C-9FA9F865002E}"/>
    <cellStyle name="Normal" xfId="0" builtinId="0"/>
    <cellStyle name="Normal 10 3 2" xfId="3" xr:uid="{92A883B2-FE0D-4A2D-982D-C9430761C308}"/>
    <cellStyle name="Normal 2" xfId="2" xr:uid="{03C534EC-387B-43F3-AC8C-42C8E50DB612}"/>
    <cellStyle name="Normal 2 2" xfId="7" xr:uid="{C8A999A0-9F60-47FB-9899-1C21B13BEF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90101</xdr:colOff>
      <xdr:row>212</xdr:row>
      <xdr:rowOff>0</xdr:rowOff>
    </xdr:from>
    <xdr:to>
      <xdr:col>15</xdr:col>
      <xdr:colOff>171168</xdr:colOff>
      <xdr:row>212</xdr:row>
      <xdr:rowOff>0</xdr:rowOff>
    </xdr:to>
    <xdr:pic>
      <xdr:nvPicPr>
        <xdr:cNvPr id="2" name="Picture 1" descr="G:\KTP.jpg">
          <a:extLst>
            <a:ext uri="{FF2B5EF4-FFF2-40B4-BE49-F238E27FC236}">
              <a16:creationId xmlns:a16="http://schemas.microsoft.com/office/drawing/2014/main" id="{2D8145EF-5541-4E7F-B498-F412FD9D3B1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200511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15</xdr:col>
      <xdr:colOff>599273</xdr:colOff>
      <xdr:row>212</xdr:row>
      <xdr:rowOff>0</xdr:rowOff>
    </xdr:to>
    <xdr:pic>
      <xdr:nvPicPr>
        <xdr:cNvPr id="3" name="Picture 2" descr="G:\KTP.jpg">
          <a:extLst>
            <a:ext uri="{FF2B5EF4-FFF2-40B4-BE49-F238E27FC236}">
              <a16:creationId xmlns:a16="http://schemas.microsoft.com/office/drawing/2014/main" id="{FC710805-B337-4207-A90E-DA0B422427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243322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15</xdr:col>
      <xdr:colOff>599272</xdr:colOff>
      <xdr:row>212</xdr:row>
      <xdr:rowOff>0</xdr:rowOff>
    </xdr:to>
    <xdr:pic>
      <xdr:nvPicPr>
        <xdr:cNvPr id="4" name="Picture 3" descr="G:\KTP.jpg">
          <a:extLst>
            <a:ext uri="{FF2B5EF4-FFF2-40B4-BE49-F238E27FC236}">
              <a16:creationId xmlns:a16="http://schemas.microsoft.com/office/drawing/2014/main" id="{F53A5CD3-9D84-41CC-8824-F372136625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243322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15</xdr:col>
      <xdr:colOff>893565</xdr:colOff>
      <xdr:row>212</xdr:row>
      <xdr:rowOff>0</xdr:rowOff>
    </xdr:to>
    <xdr:pic>
      <xdr:nvPicPr>
        <xdr:cNvPr id="5" name="Picture 4" descr="G:\KTP.jpg">
          <a:extLst>
            <a:ext uri="{FF2B5EF4-FFF2-40B4-BE49-F238E27FC236}">
              <a16:creationId xmlns:a16="http://schemas.microsoft.com/office/drawing/2014/main" id="{50C74A35-8146-4B60-8188-EB4A2ED8CD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272751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15</xdr:col>
      <xdr:colOff>893566</xdr:colOff>
      <xdr:row>212</xdr:row>
      <xdr:rowOff>0</xdr:rowOff>
    </xdr:to>
    <xdr:pic>
      <xdr:nvPicPr>
        <xdr:cNvPr id="6" name="Picture 5" descr="G:\KTP.jpg">
          <a:extLst>
            <a:ext uri="{FF2B5EF4-FFF2-40B4-BE49-F238E27FC236}">
              <a16:creationId xmlns:a16="http://schemas.microsoft.com/office/drawing/2014/main" id="{9B7CCB6C-B69E-412A-8894-B0DBCCD039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27275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15</xdr:col>
      <xdr:colOff>893565</xdr:colOff>
      <xdr:row>212</xdr:row>
      <xdr:rowOff>0</xdr:rowOff>
    </xdr:to>
    <xdr:pic>
      <xdr:nvPicPr>
        <xdr:cNvPr id="7" name="Picture 6" descr="G:\KTP.jpg">
          <a:extLst>
            <a:ext uri="{FF2B5EF4-FFF2-40B4-BE49-F238E27FC236}">
              <a16:creationId xmlns:a16="http://schemas.microsoft.com/office/drawing/2014/main" id="{C7AE95E4-C0E3-4B0E-8D54-EA53BE5808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272751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290931</xdr:colOff>
      <xdr:row>212</xdr:row>
      <xdr:rowOff>0</xdr:rowOff>
    </xdr:to>
    <xdr:pic>
      <xdr:nvPicPr>
        <xdr:cNvPr id="8" name="Picture 7" descr="G:\KTP.jpg">
          <a:extLst>
            <a:ext uri="{FF2B5EF4-FFF2-40B4-BE49-F238E27FC236}">
              <a16:creationId xmlns:a16="http://schemas.microsoft.com/office/drawing/2014/main" id="{77BB95D1-9884-4610-A442-A63905B798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65840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290931</xdr:colOff>
      <xdr:row>212</xdr:row>
      <xdr:rowOff>0</xdr:rowOff>
    </xdr:to>
    <xdr:pic>
      <xdr:nvPicPr>
        <xdr:cNvPr id="9" name="Picture 8" descr="G:\KTP.jpg">
          <a:extLst>
            <a:ext uri="{FF2B5EF4-FFF2-40B4-BE49-F238E27FC236}">
              <a16:creationId xmlns:a16="http://schemas.microsoft.com/office/drawing/2014/main" id="{2B7376D5-B60F-4CCA-ADDD-F8F2C94AAAE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65840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15</xdr:col>
      <xdr:colOff>1479180</xdr:colOff>
      <xdr:row>212</xdr:row>
      <xdr:rowOff>0</xdr:rowOff>
    </xdr:to>
    <xdr:pic>
      <xdr:nvPicPr>
        <xdr:cNvPr id="10" name="Picture 9" descr="G:\KTP.jpg">
          <a:extLst>
            <a:ext uri="{FF2B5EF4-FFF2-40B4-BE49-F238E27FC236}">
              <a16:creationId xmlns:a16="http://schemas.microsoft.com/office/drawing/2014/main" id="{3164C4E1-CC51-4091-B0FB-1C0E4E9A67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3131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15</xdr:col>
      <xdr:colOff>1479181</xdr:colOff>
      <xdr:row>212</xdr:row>
      <xdr:rowOff>0</xdr:rowOff>
    </xdr:to>
    <xdr:pic>
      <xdr:nvPicPr>
        <xdr:cNvPr id="11" name="Picture 10" descr="G:\KTP.jpg">
          <a:extLst>
            <a:ext uri="{FF2B5EF4-FFF2-40B4-BE49-F238E27FC236}">
              <a16:creationId xmlns:a16="http://schemas.microsoft.com/office/drawing/2014/main" id="{64ECA682-4D5A-4ED4-B916-46F12E3F914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31313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15</xdr:col>
      <xdr:colOff>1479180</xdr:colOff>
      <xdr:row>212</xdr:row>
      <xdr:rowOff>0</xdr:rowOff>
    </xdr:to>
    <xdr:pic>
      <xdr:nvPicPr>
        <xdr:cNvPr id="12" name="Picture 11" descr="G:\KTP.jpg">
          <a:extLst>
            <a:ext uri="{FF2B5EF4-FFF2-40B4-BE49-F238E27FC236}">
              <a16:creationId xmlns:a16="http://schemas.microsoft.com/office/drawing/2014/main" id="{9476B5A2-D82A-42D5-AE3E-257EE6E9E8B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3131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287303</xdr:colOff>
      <xdr:row>212</xdr:row>
      <xdr:rowOff>0</xdr:rowOff>
    </xdr:to>
    <xdr:pic>
      <xdr:nvPicPr>
        <xdr:cNvPr id="13" name="Picture 12" descr="G:\KTP.jpg">
          <a:extLst>
            <a:ext uri="{FF2B5EF4-FFF2-40B4-BE49-F238E27FC236}">
              <a16:creationId xmlns:a16="http://schemas.microsoft.com/office/drawing/2014/main" id="{2995EB00-470E-4410-AEB4-F6D6F444C20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65477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15</xdr:col>
      <xdr:colOff>171168</xdr:colOff>
      <xdr:row>212</xdr:row>
      <xdr:rowOff>0</xdr:rowOff>
    </xdr:to>
    <xdr:pic>
      <xdr:nvPicPr>
        <xdr:cNvPr id="14" name="Picture 13" descr="G:\KTP.jpg">
          <a:extLst>
            <a:ext uri="{FF2B5EF4-FFF2-40B4-BE49-F238E27FC236}">
              <a16:creationId xmlns:a16="http://schemas.microsoft.com/office/drawing/2014/main" id="{463BB30D-3AA0-40CC-94AC-F6CF4974DE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200511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15</xdr:col>
      <xdr:colOff>893565</xdr:colOff>
      <xdr:row>212</xdr:row>
      <xdr:rowOff>0</xdr:rowOff>
    </xdr:to>
    <xdr:pic>
      <xdr:nvPicPr>
        <xdr:cNvPr id="15" name="Picture 14" descr="G:\KTP.jpg">
          <a:extLst>
            <a:ext uri="{FF2B5EF4-FFF2-40B4-BE49-F238E27FC236}">
              <a16:creationId xmlns:a16="http://schemas.microsoft.com/office/drawing/2014/main" id="{15221ACE-CA04-418B-8452-FB3DCD81C1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272751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15</xdr:col>
      <xdr:colOff>893566</xdr:colOff>
      <xdr:row>212</xdr:row>
      <xdr:rowOff>0</xdr:rowOff>
    </xdr:to>
    <xdr:pic>
      <xdr:nvPicPr>
        <xdr:cNvPr id="16" name="Picture 15" descr="G:\KTP.jpg">
          <a:extLst>
            <a:ext uri="{FF2B5EF4-FFF2-40B4-BE49-F238E27FC236}">
              <a16:creationId xmlns:a16="http://schemas.microsoft.com/office/drawing/2014/main" id="{A66AA153-7710-489C-8DA9-6B4B275637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27275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15</xdr:col>
      <xdr:colOff>893565</xdr:colOff>
      <xdr:row>212</xdr:row>
      <xdr:rowOff>0</xdr:rowOff>
    </xdr:to>
    <xdr:pic>
      <xdr:nvPicPr>
        <xdr:cNvPr id="17" name="Picture 16" descr="G:\KTP.jpg">
          <a:extLst>
            <a:ext uri="{FF2B5EF4-FFF2-40B4-BE49-F238E27FC236}">
              <a16:creationId xmlns:a16="http://schemas.microsoft.com/office/drawing/2014/main" id="{FA6D594D-DFB8-4FFA-863F-6B5F3ED06D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272751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290931</xdr:colOff>
      <xdr:row>212</xdr:row>
      <xdr:rowOff>0</xdr:rowOff>
    </xdr:to>
    <xdr:pic>
      <xdr:nvPicPr>
        <xdr:cNvPr id="18" name="Picture 17" descr="G:\KTP.jpg">
          <a:extLst>
            <a:ext uri="{FF2B5EF4-FFF2-40B4-BE49-F238E27FC236}">
              <a16:creationId xmlns:a16="http://schemas.microsoft.com/office/drawing/2014/main" id="{32D15623-49EC-4063-B5D8-3B7D935A47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65840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290931</xdr:colOff>
      <xdr:row>212</xdr:row>
      <xdr:rowOff>0</xdr:rowOff>
    </xdr:to>
    <xdr:pic>
      <xdr:nvPicPr>
        <xdr:cNvPr id="19" name="Picture 18" descr="G:\KTP.jpg">
          <a:extLst>
            <a:ext uri="{FF2B5EF4-FFF2-40B4-BE49-F238E27FC236}">
              <a16:creationId xmlns:a16="http://schemas.microsoft.com/office/drawing/2014/main" id="{723D51AE-F15B-4F6C-97EE-6737FE80E41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65840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15</xdr:col>
      <xdr:colOff>1479180</xdr:colOff>
      <xdr:row>212</xdr:row>
      <xdr:rowOff>0</xdr:rowOff>
    </xdr:to>
    <xdr:pic>
      <xdr:nvPicPr>
        <xdr:cNvPr id="20" name="Picture 19" descr="G:\KTP.jpg">
          <a:extLst>
            <a:ext uri="{FF2B5EF4-FFF2-40B4-BE49-F238E27FC236}">
              <a16:creationId xmlns:a16="http://schemas.microsoft.com/office/drawing/2014/main" id="{72D6D80A-B9CB-4365-8962-AB28FF8C2F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3131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15</xdr:col>
      <xdr:colOff>1479181</xdr:colOff>
      <xdr:row>212</xdr:row>
      <xdr:rowOff>0</xdr:rowOff>
    </xdr:to>
    <xdr:pic>
      <xdr:nvPicPr>
        <xdr:cNvPr id="21" name="Picture 20" descr="G:\KTP.jpg">
          <a:extLst>
            <a:ext uri="{FF2B5EF4-FFF2-40B4-BE49-F238E27FC236}">
              <a16:creationId xmlns:a16="http://schemas.microsoft.com/office/drawing/2014/main" id="{2AA101BC-1B2E-4592-BDA7-855E333F23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31313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15</xdr:col>
      <xdr:colOff>1479180</xdr:colOff>
      <xdr:row>212</xdr:row>
      <xdr:rowOff>0</xdr:rowOff>
    </xdr:to>
    <xdr:pic>
      <xdr:nvPicPr>
        <xdr:cNvPr id="22" name="Picture 21" descr="G:\KTP.jpg">
          <a:extLst>
            <a:ext uri="{FF2B5EF4-FFF2-40B4-BE49-F238E27FC236}">
              <a16:creationId xmlns:a16="http://schemas.microsoft.com/office/drawing/2014/main" id="{78F52FA1-46DA-4E69-89AF-B8A4F02D0A6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3131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287303</xdr:colOff>
      <xdr:row>212</xdr:row>
      <xdr:rowOff>0</xdr:rowOff>
    </xdr:to>
    <xdr:pic>
      <xdr:nvPicPr>
        <xdr:cNvPr id="23" name="Picture 22" descr="G:\KTP.jpg">
          <a:extLst>
            <a:ext uri="{FF2B5EF4-FFF2-40B4-BE49-F238E27FC236}">
              <a16:creationId xmlns:a16="http://schemas.microsoft.com/office/drawing/2014/main" id="{2C6D43C5-9EF3-4401-A459-32A3A3CFF2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65477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287303</xdr:colOff>
      <xdr:row>212</xdr:row>
      <xdr:rowOff>0</xdr:rowOff>
    </xdr:to>
    <xdr:pic>
      <xdr:nvPicPr>
        <xdr:cNvPr id="24" name="Picture 23" descr="G:\KTP.jpg">
          <a:extLst>
            <a:ext uri="{FF2B5EF4-FFF2-40B4-BE49-F238E27FC236}">
              <a16:creationId xmlns:a16="http://schemas.microsoft.com/office/drawing/2014/main" id="{573CD3B3-B7B2-4110-A968-96CBA86296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65477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11206</xdr:colOff>
      <xdr:row>212</xdr:row>
      <xdr:rowOff>0</xdr:rowOff>
    </xdr:from>
    <xdr:to>
      <xdr:col>16</xdr:col>
      <xdr:colOff>485711</xdr:colOff>
      <xdr:row>212</xdr:row>
      <xdr:rowOff>0</xdr:rowOff>
    </xdr:to>
    <xdr:pic>
      <xdr:nvPicPr>
        <xdr:cNvPr id="25" name="Picture 24" descr="G:\KTP.jpg">
          <a:extLst>
            <a:ext uri="{FF2B5EF4-FFF2-40B4-BE49-F238E27FC236}">
              <a16:creationId xmlns:a16="http://schemas.microsoft.com/office/drawing/2014/main" id="{AEAC2C30-4985-48B8-8A12-DAE71E9D99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298581" y="50425350"/>
          <a:ext cx="200803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6493</xdr:colOff>
      <xdr:row>212</xdr:row>
      <xdr:rowOff>0</xdr:rowOff>
    </xdr:from>
    <xdr:to>
      <xdr:col>15</xdr:col>
      <xdr:colOff>344077</xdr:colOff>
      <xdr:row>212</xdr:row>
      <xdr:rowOff>0</xdr:rowOff>
    </xdr:to>
    <xdr:pic>
      <xdr:nvPicPr>
        <xdr:cNvPr id="26" name="Picture 25" descr="G:\KTP.jpg">
          <a:extLst>
            <a:ext uri="{FF2B5EF4-FFF2-40B4-BE49-F238E27FC236}">
              <a16:creationId xmlns:a16="http://schemas.microsoft.com/office/drawing/2014/main" id="{086F437A-6C0B-4E52-9D03-392100E208A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9818" y="50425350"/>
          <a:ext cx="226163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212</xdr:row>
      <xdr:rowOff>0</xdr:rowOff>
    </xdr:from>
    <xdr:to>
      <xdr:col>22</xdr:col>
      <xdr:colOff>432257</xdr:colOff>
      <xdr:row>212</xdr:row>
      <xdr:rowOff>0</xdr:rowOff>
    </xdr:to>
    <xdr:pic>
      <xdr:nvPicPr>
        <xdr:cNvPr id="27" name="Picture 26" descr="G:\KTP.jpg">
          <a:extLst>
            <a:ext uri="{FF2B5EF4-FFF2-40B4-BE49-F238E27FC236}">
              <a16:creationId xmlns:a16="http://schemas.microsoft.com/office/drawing/2014/main" id="{675C97E5-BDC3-4D45-B9C3-D6BAC922ED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40425" y="50425350"/>
          <a:ext cx="319450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212</xdr:row>
      <xdr:rowOff>0</xdr:rowOff>
    </xdr:from>
    <xdr:to>
      <xdr:col>22</xdr:col>
      <xdr:colOff>423563</xdr:colOff>
      <xdr:row>212</xdr:row>
      <xdr:rowOff>0</xdr:rowOff>
    </xdr:to>
    <xdr:pic>
      <xdr:nvPicPr>
        <xdr:cNvPr id="28" name="Picture 27" descr="G:\KTP.jpg">
          <a:extLst>
            <a:ext uri="{FF2B5EF4-FFF2-40B4-BE49-F238E27FC236}">
              <a16:creationId xmlns:a16="http://schemas.microsoft.com/office/drawing/2014/main" id="{849DA71B-DD09-461B-8DEF-E61D1229246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40425" y="50425350"/>
          <a:ext cx="31858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212</xdr:row>
      <xdr:rowOff>0</xdr:rowOff>
    </xdr:from>
    <xdr:to>
      <xdr:col>22</xdr:col>
      <xdr:colOff>430179</xdr:colOff>
      <xdr:row>212</xdr:row>
      <xdr:rowOff>0</xdr:rowOff>
    </xdr:to>
    <xdr:pic>
      <xdr:nvPicPr>
        <xdr:cNvPr id="29" name="Picture 28" descr="G:\KTP.jpg">
          <a:extLst>
            <a:ext uri="{FF2B5EF4-FFF2-40B4-BE49-F238E27FC236}">
              <a16:creationId xmlns:a16="http://schemas.microsoft.com/office/drawing/2014/main" id="{47219104-DF53-4F0A-9878-B1A376B07E5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40425" y="50425350"/>
          <a:ext cx="31924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1180185</xdr:colOff>
      <xdr:row>212</xdr:row>
      <xdr:rowOff>0</xdr:rowOff>
    </xdr:from>
    <xdr:to>
      <xdr:col>21</xdr:col>
      <xdr:colOff>440391</xdr:colOff>
      <xdr:row>212</xdr:row>
      <xdr:rowOff>0</xdr:rowOff>
    </xdr:to>
    <xdr:pic>
      <xdr:nvPicPr>
        <xdr:cNvPr id="30" name="Picture 29" descr="G:\KTP.jpg">
          <a:extLst>
            <a:ext uri="{FF2B5EF4-FFF2-40B4-BE49-F238E27FC236}">
              <a16:creationId xmlns:a16="http://schemas.microsoft.com/office/drawing/2014/main" id="{21774052-CEF4-405F-BD92-C70709B792C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34585" y="50425350"/>
          <a:ext cx="357503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15</xdr:col>
      <xdr:colOff>422844</xdr:colOff>
      <xdr:row>212</xdr:row>
      <xdr:rowOff>0</xdr:rowOff>
    </xdr:to>
    <xdr:pic>
      <xdr:nvPicPr>
        <xdr:cNvPr id="31" name="Picture 30" descr="G:\KTP.jpg">
          <a:extLst>
            <a:ext uri="{FF2B5EF4-FFF2-40B4-BE49-F238E27FC236}">
              <a16:creationId xmlns:a16="http://schemas.microsoft.com/office/drawing/2014/main" id="{6F0CBB1C-7D29-47BB-B549-DFCD6BCEE39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22567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15</xdr:col>
      <xdr:colOff>1103733</xdr:colOff>
      <xdr:row>212</xdr:row>
      <xdr:rowOff>0</xdr:rowOff>
    </xdr:to>
    <xdr:pic>
      <xdr:nvPicPr>
        <xdr:cNvPr id="32" name="Picture 31" descr="G:\KTP.jpg">
          <a:extLst>
            <a:ext uri="{FF2B5EF4-FFF2-40B4-BE49-F238E27FC236}">
              <a16:creationId xmlns:a16="http://schemas.microsoft.com/office/drawing/2014/main" id="{B543C076-F36A-4DCF-9901-04A44A4514F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293768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15</xdr:col>
      <xdr:colOff>1103732</xdr:colOff>
      <xdr:row>212</xdr:row>
      <xdr:rowOff>0</xdr:rowOff>
    </xdr:to>
    <xdr:pic>
      <xdr:nvPicPr>
        <xdr:cNvPr id="33" name="Picture 32" descr="G:\KTP.jpg">
          <a:extLst>
            <a:ext uri="{FF2B5EF4-FFF2-40B4-BE49-F238E27FC236}">
              <a16:creationId xmlns:a16="http://schemas.microsoft.com/office/drawing/2014/main" id="{45661BD4-8E14-4298-9A1F-A9A71619E47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293768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15</xdr:col>
      <xdr:colOff>1389730</xdr:colOff>
      <xdr:row>212</xdr:row>
      <xdr:rowOff>0</xdr:rowOff>
    </xdr:to>
    <xdr:pic>
      <xdr:nvPicPr>
        <xdr:cNvPr id="34" name="Picture 33" descr="G:\KTP.jpg">
          <a:extLst>
            <a:ext uri="{FF2B5EF4-FFF2-40B4-BE49-F238E27FC236}">
              <a16:creationId xmlns:a16="http://schemas.microsoft.com/office/drawing/2014/main" id="{0D5A917E-F647-4BBF-826B-06DD354760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22367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15</xdr:col>
      <xdr:colOff>1389731</xdr:colOff>
      <xdr:row>212</xdr:row>
      <xdr:rowOff>0</xdr:rowOff>
    </xdr:to>
    <xdr:pic>
      <xdr:nvPicPr>
        <xdr:cNvPr id="35" name="Picture 34" descr="G:\KTP.jpg">
          <a:extLst>
            <a:ext uri="{FF2B5EF4-FFF2-40B4-BE49-F238E27FC236}">
              <a16:creationId xmlns:a16="http://schemas.microsoft.com/office/drawing/2014/main" id="{79A4235E-DD1D-4685-B710-22D73F2A500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2236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15</xdr:col>
      <xdr:colOff>1389730</xdr:colOff>
      <xdr:row>212</xdr:row>
      <xdr:rowOff>0</xdr:rowOff>
    </xdr:to>
    <xdr:pic>
      <xdr:nvPicPr>
        <xdr:cNvPr id="36" name="Picture 35" descr="G:\KTP.jpg">
          <a:extLst>
            <a:ext uri="{FF2B5EF4-FFF2-40B4-BE49-F238E27FC236}">
              <a16:creationId xmlns:a16="http://schemas.microsoft.com/office/drawing/2014/main" id="{9AEB5C5A-7449-4043-8224-523C4A0C06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22367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1218995</xdr:colOff>
      <xdr:row>212</xdr:row>
      <xdr:rowOff>0</xdr:rowOff>
    </xdr:to>
    <xdr:pic>
      <xdr:nvPicPr>
        <xdr:cNvPr id="37" name="Picture 36" descr="G:\KTP.jpg">
          <a:extLst>
            <a:ext uri="{FF2B5EF4-FFF2-40B4-BE49-F238E27FC236}">
              <a16:creationId xmlns:a16="http://schemas.microsoft.com/office/drawing/2014/main" id="{6EE89A37-EAF6-4D65-807A-9704E215270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5864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1218995</xdr:colOff>
      <xdr:row>212</xdr:row>
      <xdr:rowOff>0</xdr:rowOff>
    </xdr:to>
    <xdr:pic>
      <xdr:nvPicPr>
        <xdr:cNvPr id="38" name="Picture 37" descr="G:\KTP.jpg">
          <a:extLst>
            <a:ext uri="{FF2B5EF4-FFF2-40B4-BE49-F238E27FC236}">
              <a16:creationId xmlns:a16="http://schemas.microsoft.com/office/drawing/2014/main" id="{BC239DB2-0569-4B60-971D-31582D9443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5864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874255</xdr:colOff>
      <xdr:row>212</xdr:row>
      <xdr:rowOff>0</xdr:rowOff>
    </xdr:to>
    <xdr:pic>
      <xdr:nvPicPr>
        <xdr:cNvPr id="39" name="Picture 38" descr="G:\KTP.jpg">
          <a:extLst>
            <a:ext uri="{FF2B5EF4-FFF2-40B4-BE49-F238E27FC236}">
              <a16:creationId xmlns:a16="http://schemas.microsoft.com/office/drawing/2014/main" id="{727FFFE8-F390-4E58-BE3B-3E2EFFA072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241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874256</xdr:colOff>
      <xdr:row>212</xdr:row>
      <xdr:rowOff>0</xdr:rowOff>
    </xdr:to>
    <xdr:pic>
      <xdr:nvPicPr>
        <xdr:cNvPr id="40" name="Picture 39" descr="G:\KTP.jpg">
          <a:extLst>
            <a:ext uri="{FF2B5EF4-FFF2-40B4-BE49-F238E27FC236}">
              <a16:creationId xmlns:a16="http://schemas.microsoft.com/office/drawing/2014/main" id="{5A14F1AB-280E-4E11-A8E1-64F212EAD8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24173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874255</xdr:colOff>
      <xdr:row>212</xdr:row>
      <xdr:rowOff>0</xdr:rowOff>
    </xdr:to>
    <xdr:pic>
      <xdr:nvPicPr>
        <xdr:cNvPr id="41" name="Picture 40" descr="G:\KTP.jpg">
          <a:extLst>
            <a:ext uri="{FF2B5EF4-FFF2-40B4-BE49-F238E27FC236}">
              <a16:creationId xmlns:a16="http://schemas.microsoft.com/office/drawing/2014/main" id="{AFE443AB-1C30-4C03-ABEA-39F0B3F5F2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241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1215367</xdr:colOff>
      <xdr:row>212</xdr:row>
      <xdr:rowOff>0</xdr:rowOff>
    </xdr:to>
    <xdr:pic>
      <xdr:nvPicPr>
        <xdr:cNvPr id="42" name="Picture 41" descr="G:\KTP.jpg">
          <a:extLst>
            <a:ext uri="{FF2B5EF4-FFF2-40B4-BE49-F238E27FC236}">
              <a16:creationId xmlns:a16="http://schemas.microsoft.com/office/drawing/2014/main" id="{3A90FAAB-2243-4B53-B79B-71C4CFEA22E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582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15</xdr:col>
      <xdr:colOff>422844</xdr:colOff>
      <xdr:row>212</xdr:row>
      <xdr:rowOff>0</xdr:rowOff>
    </xdr:to>
    <xdr:pic>
      <xdr:nvPicPr>
        <xdr:cNvPr id="43" name="Picture 42" descr="G:\KTP.jpg">
          <a:extLst>
            <a:ext uri="{FF2B5EF4-FFF2-40B4-BE49-F238E27FC236}">
              <a16:creationId xmlns:a16="http://schemas.microsoft.com/office/drawing/2014/main" id="{C9D6061B-92E1-480E-92A2-3BFC1BDA99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22567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15</xdr:col>
      <xdr:colOff>1389730</xdr:colOff>
      <xdr:row>212</xdr:row>
      <xdr:rowOff>0</xdr:rowOff>
    </xdr:to>
    <xdr:pic>
      <xdr:nvPicPr>
        <xdr:cNvPr id="44" name="Picture 43" descr="G:\KTP.jpg">
          <a:extLst>
            <a:ext uri="{FF2B5EF4-FFF2-40B4-BE49-F238E27FC236}">
              <a16:creationId xmlns:a16="http://schemas.microsoft.com/office/drawing/2014/main" id="{3CAE3A1E-12D1-4147-AFEF-1BA6D0EC9DF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22367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15</xdr:col>
      <xdr:colOff>1389731</xdr:colOff>
      <xdr:row>212</xdr:row>
      <xdr:rowOff>0</xdr:rowOff>
    </xdr:to>
    <xdr:pic>
      <xdr:nvPicPr>
        <xdr:cNvPr id="45" name="Picture 44" descr="G:\KTP.jpg">
          <a:extLst>
            <a:ext uri="{FF2B5EF4-FFF2-40B4-BE49-F238E27FC236}">
              <a16:creationId xmlns:a16="http://schemas.microsoft.com/office/drawing/2014/main" id="{B5C0243D-F1B5-48F6-935F-197A5CD65B7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2236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78194</xdr:colOff>
      <xdr:row>212</xdr:row>
      <xdr:rowOff>0</xdr:rowOff>
    </xdr:from>
    <xdr:to>
      <xdr:col>22</xdr:col>
      <xdr:colOff>23990</xdr:colOff>
      <xdr:row>212</xdr:row>
      <xdr:rowOff>0</xdr:rowOff>
    </xdr:to>
    <xdr:pic>
      <xdr:nvPicPr>
        <xdr:cNvPr id="46" name="Picture 45" descr="G:\KTP.jpg">
          <a:extLst>
            <a:ext uri="{FF2B5EF4-FFF2-40B4-BE49-F238E27FC236}">
              <a16:creationId xmlns:a16="http://schemas.microsoft.com/office/drawing/2014/main" id="{9B5DC52F-2F9F-4140-9DDB-F5DF18E8BA6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18619" y="50425350"/>
          <a:ext cx="270804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15</xdr:col>
      <xdr:colOff>717626</xdr:colOff>
      <xdr:row>212</xdr:row>
      <xdr:rowOff>0</xdr:rowOff>
    </xdr:to>
    <xdr:pic>
      <xdr:nvPicPr>
        <xdr:cNvPr id="47" name="Picture 46" descr="G:\KTP.jpg">
          <a:extLst>
            <a:ext uri="{FF2B5EF4-FFF2-40B4-BE49-F238E27FC236}">
              <a16:creationId xmlns:a16="http://schemas.microsoft.com/office/drawing/2014/main" id="{B4517D8E-C6D3-4C4A-9875-677079CC30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2551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15</xdr:col>
      <xdr:colOff>1221623</xdr:colOff>
      <xdr:row>212</xdr:row>
      <xdr:rowOff>0</xdr:rowOff>
    </xdr:to>
    <xdr:pic>
      <xdr:nvPicPr>
        <xdr:cNvPr id="48" name="Picture 47" descr="G:\KTP.jpg">
          <a:extLst>
            <a:ext uri="{FF2B5EF4-FFF2-40B4-BE49-F238E27FC236}">
              <a16:creationId xmlns:a16="http://schemas.microsoft.com/office/drawing/2014/main" id="{E47BCE51-F64B-4810-8A3F-EB4D7D9F54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05557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15</xdr:col>
      <xdr:colOff>1221622</xdr:colOff>
      <xdr:row>212</xdr:row>
      <xdr:rowOff>0</xdr:rowOff>
    </xdr:to>
    <xdr:pic>
      <xdr:nvPicPr>
        <xdr:cNvPr id="49" name="Picture 48" descr="G:\KTP.jpg">
          <a:extLst>
            <a:ext uri="{FF2B5EF4-FFF2-40B4-BE49-F238E27FC236}">
              <a16:creationId xmlns:a16="http://schemas.microsoft.com/office/drawing/2014/main" id="{BAD7BC84-8DBF-42C8-8B5C-B99C8789FE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05557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147558</xdr:colOff>
      <xdr:row>212</xdr:row>
      <xdr:rowOff>0</xdr:rowOff>
    </xdr:to>
    <xdr:pic>
      <xdr:nvPicPr>
        <xdr:cNvPr id="50" name="Picture 49" descr="G:\KTP.jpg">
          <a:extLst>
            <a:ext uri="{FF2B5EF4-FFF2-40B4-BE49-F238E27FC236}">
              <a16:creationId xmlns:a16="http://schemas.microsoft.com/office/drawing/2014/main" id="{80BBCB8D-3826-4616-A35E-9E46A99C85E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51503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147559</xdr:colOff>
      <xdr:row>212</xdr:row>
      <xdr:rowOff>0</xdr:rowOff>
    </xdr:to>
    <xdr:pic>
      <xdr:nvPicPr>
        <xdr:cNvPr id="51" name="Picture 50" descr="G:\KTP.jpg">
          <a:extLst>
            <a:ext uri="{FF2B5EF4-FFF2-40B4-BE49-F238E27FC236}">
              <a16:creationId xmlns:a16="http://schemas.microsoft.com/office/drawing/2014/main" id="{29C3310B-FDFF-4157-B306-ABAAAB6FA00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51503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147558</xdr:colOff>
      <xdr:row>212</xdr:row>
      <xdr:rowOff>0</xdr:rowOff>
    </xdr:to>
    <xdr:pic>
      <xdr:nvPicPr>
        <xdr:cNvPr id="52" name="Picture 51" descr="G:\KTP.jpg">
          <a:extLst>
            <a:ext uri="{FF2B5EF4-FFF2-40B4-BE49-F238E27FC236}">
              <a16:creationId xmlns:a16="http://schemas.microsoft.com/office/drawing/2014/main" id="{7EDA7A5F-3EC5-45D9-8FAE-32C13266FDA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51503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17</xdr:col>
      <xdr:colOff>181786</xdr:colOff>
      <xdr:row>212</xdr:row>
      <xdr:rowOff>0</xdr:rowOff>
    </xdr:to>
    <xdr:pic>
      <xdr:nvPicPr>
        <xdr:cNvPr id="53" name="Picture 52" descr="G:\KTP.jpg">
          <a:extLst>
            <a:ext uri="{FF2B5EF4-FFF2-40B4-BE49-F238E27FC236}">
              <a16:creationId xmlns:a16="http://schemas.microsoft.com/office/drawing/2014/main" id="{342DB159-C7ED-478C-899E-30DC53A15D5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8827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17</xdr:col>
      <xdr:colOff>181786</xdr:colOff>
      <xdr:row>212</xdr:row>
      <xdr:rowOff>0</xdr:rowOff>
    </xdr:to>
    <xdr:pic>
      <xdr:nvPicPr>
        <xdr:cNvPr id="54" name="Picture 53" descr="G:\KTP.jpg">
          <a:extLst>
            <a:ext uri="{FF2B5EF4-FFF2-40B4-BE49-F238E27FC236}">
              <a16:creationId xmlns:a16="http://schemas.microsoft.com/office/drawing/2014/main" id="{CC40C7B2-F965-45B1-B77D-A788C796FB5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8827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656492</xdr:colOff>
      <xdr:row>212</xdr:row>
      <xdr:rowOff>0</xdr:rowOff>
    </xdr:to>
    <xdr:pic>
      <xdr:nvPicPr>
        <xdr:cNvPr id="55" name="Picture 54" descr="G:\KTP.jpg">
          <a:extLst>
            <a:ext uri="{FF2B5EF4-FFF2-40B4-BE49-F238E27FC236}">
              <a16:creationId xmlns:a16="http://schemas.microsoft.com/office/drawing/2014/main" id="{97BA0788-2164-476B-8AC9-AA2BFC61EF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02396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656493</xdr:colOff>
      <xdr:row>212</xdr:row>
      <xdr:rowOff>0</xdr:rowOff>
    </xdr:to>
    <xdr:pic>
      <xdr:nvPicPr>
        <xdr:cNvPr id="56" name="Picture 55" descr="G:\KTP.jpg">
          <a:extLst>
            <a:ext uri="{FF2B5EF4-FFF2-40B4-BE49-F238E27FC236}">
              <a16:creationId xmlns:a16="http://schemas.microsoft.com/office/drawing/2014/main" id="{0506D82F-E89A-4B52-9FCC-84E42038649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023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656492</xdr:colOff>
      <xdr:row>212</xdr:row>
      <xdr:rowOff>0</xdr:rowOff>
    </xdr:to>
    <xdr:pic>
      <xdr:nvPicPr>
        <xdr:cNvPr id="57" name="Picture 56" descr="G:\KTP.jpg">
          <a:extLst>
            <a:ext uri="{FF2B5EF4-FFF2-40B4-BE49-F238E27FC236}">
              <a16:creationId xmlns:a16="http://schemas.microsoft.com/office/drawing/2014/main" id="{677D2EA0-6AFB-44D5-983E-0381A568253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02396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17</xdr:col>
      <xdr:colOff>178158</xdr:colOff>
      <xdr:row>212</xdr:row>
      <xdr:rowOff>0</xdr:rowOff>
    </xdr:to>
    <xdr:pic>
      <xdr:nvPicPr>
        <xdr:cNvPr id="58" name="Picture 57" descr="G:\KTP.jpg">
          <a:extLst>
            <a:ext uri="{FF2B5EF4-FFF2-40B4-BE49-F238E27FC236}">
              <a16:creationId xmlns:a16="http://schemas.microsoft.com/office/drawing/2014/main" id="{014B5624-F06D-4500-9482-DD5D31CF727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87913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15</xdr:col>
      <xdr:colOff>717626</xdr:colOff>
      <xdr:row>212</xdr:row>
      <xdr:rowOff>0</xdr:rowOff>
    </xdr:to>
    <xdr:pic>
      <xdr:nvPicPr>
        <xdr:cNvPr id="59" name="Picture 58" descr="G:\KTP.jpg">
          <a:extLst>
            <a:ext uri="{FF2B5EF4-FFF2-40B4-BE49-F238E27FC236}">
              <a16:creationId xmlns:a16="http://schemas.microsoft.com/office/drawing/2014/main" id="{41F55B46-6C69-49BC-8779-4AB2DCF115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2551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147558</xdr:colOff>
      <xdr:row>212</xdr:row>
      <xdr:rowOff>0</xdr:rowOff>
    </xdr:to>
    <xdr:pic>
      <xdr:nvPicPr>
        <xdr:cNvPr id="60" name="Picture 59" descr="G:\KTP.jpg">
          <a:extLst>
            <a:ext uri="{FF2B5EF4-FFF2-40B4-BE49-F238E27FC236}">
              <a16:creationId xmlns:a16="http://schemas.microsoft.com/office/drawing/2014/main" id="{C30E8CD5-D9D5-467A-B741-A74B4A702E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51503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147559</xdr:colOff>
      <xdr:row>212</xdr:row>
      <xdr:rowOff>0</xdr:rowOff>
    </xdr:to>
    <xdr:pic>
      <xdr:nvPicPr>
        <xdr:cNvPr id="61" name="Picture 60" descr="G:\KTP.jpg">
          <a:extLst>
            <a:ext uri="{FF2B5EF4-FFF2-40B4-BE49-F238E27FC236}">
              <a16:creationId xmlns:a16="http://schemas.microsoft.com/office/drawing/2014/main" id="{05805DE1-0B17-438E-B0CE-B093DA830A5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51503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147558</xdr:colOff>
      <xdr:row>212</xdr:row>
      <xdr:rowOff>0</xdr:rowOff>
    </xdr:to>
    <xdr:pic>
      <xdr:nvPicPr>
        <xdr:cNvPr id="62" name="Picture 61" descr="G:\KTP.jpg">
          <a:extLst>
            <a:ext uri="{FF2B5EF4-FFF2-40B4-BE49-F238E27FC236}">
              <a16:creationId xmlns:a16="http://schemas.microsoft.com/office/drawing/2014/main" id="{84965EEC-3E06-4FC7-8599-DF362D0CD5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51503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17</xdr:col>
      <xdr:colOff>181786</xdr:colOff>
      <xdr:row>212</xdr:row>
      <xdr:rowOff>0</xdr:rowOff>
    </xdr:to>
    <xdr:pic>
      <xdr:nvPicPr>
        <xdr:cNvPr id="63" name="Picture 62" descr="G:\KTP.jpg">
          <a:extLst>
            <a:ext uri="{FF2B5EF4-FFF2-40B4-BE49-F238E27FC236}">
              <a16:creationId xmlns:a16="http://schemas.microsoft.com/office/drawing/2014/main" id="{51032938-EDCF-4D4C-9941-10E975464C5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8827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17</xdr:col>
      <xdr:colOff>181786</xdr:colOff>
      <xdr:row>212</xdr:row>
      <xdr:rowOff>0</xdr:rowOff>
    </xdr:to>
    <xdr:pic>
      <xdr:nvPicPr>
        <xdr:cNvPr id="64" name="Picture 63" descr="G:\KTP.jpg">
          <a:extLst>
            <a:ext uri="{FF2B5EF4-FFF2-40B4-BE49-F238E27FC236}">
              <a16:creationId xmlns:a16="http://schemas.microsoft.com/office/drawing/2014/main" id="{7A9C8AD0-57CE-48D8-A6D2-D8AFC04620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8827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656492</xdr:colOff>
      <xdr:row>212</xdr:row>
      <xdr:rowOff>0</xdr:rowOff>
    </xdr:to>
    <xdr:pic>
      <xdr:nvPicPr>
        <xdr:cNvPr id="65" name="Picture 64" descr="G:\KTP.jpg">
          <a:extLst>
            <a:ext uri="{FF2B5EF4-FFF2-40B4-BE49-F238E27FC236}">
              <a16:creationId xmlns:a16="http://schemas.microsoft.com/office/drawing/2014/main" id="{3AB4AA25-09DC-49F9-85A5-822690037B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02396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656493</xdr:colOff>
      <xdr:row>212</xdr:row>
      <xdr:rowOff>0</xdr:rowOff>
    </xdr:to>
    <xdr:pic>
      <xdr:nvPicPr>
        <xdr:cNvPr id="66" name="Picture 65" descr="G:\KTP.jpg">
          <a:extLst>
            <a:ext uri="{FF2B5EF4-FFF2-40B4-BE49-F238E27FC236}">
              <a16:creationId xmlns:a16="http://schemas.microsoft.com/office/drawing/2014/main" id="{137B19BF-D842-4E05-8F3D-B31474561D0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023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656492</xdr:colOff>
      <xdr:row>212</xdr:row>
      <xdr:rowOff>0</xdr:rowOff>
    </xdr:to>
    <xdr:pic>
      <xdr:nvPicPr>
        <xdr:cNvPr id="67" name="Picture 66" descr="G:\KTP.jpg">
          <a:extLst>
            <a:ext uri="{FF2B5EF4-FFF2-40B4-BE49-F238E27FC236}">
              <a16:creationId xmlns:a16="http://schemas.microsoft.com/office/drawing/2014/main" id="{17FE1B25-BF23-4B53-9230-2D0A60A0A2A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02396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17</xdr:col>
      <xdr:colOff>178158</xdr:colOff>
      <xdr:row>212</xdr:row>
      <xdr:rowOff>0</xdr:rowOff>
    </xdr:to>
    <xdr:pic>
      <xdr:nvPicPr>
        <xdr:cNvPr id="68" name="Picture 67" descr="G:\KTP.jpg">
          <a:extLst>
            <a:ext uri="{FF2B5EF4-FFF2-40B4-BE49-F238E27FC236}">
              <a16:creationId xmlns:a16="http://schemas.microsoft.com/office/drawing/2014/main" id="{E29FE12A-FA0D-48A4-8146-660EC98FE32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87913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17</xdr:col>
      <xdr:colOff>178158</xdr:colOff>
      <xdr:row>212</xdr:row>
      <xdr:rowOff>0</xdr:rowOff>
    </xdr:to>
    <xdr:pic>
      <xdr:nvPicPr>
        <xdr:cNvPr id="69" name="Picture 68" descr="G:\KTP.jpg">
          <a:extLst>
            <a:ext uri="{FF2B5EF4-FFF2-40B4-BE49-F238E27FC236}">
              <a16:creationId xmlns:a16="http://schemas.microsoft.com/office/drawing/2014/main" id="{C396A69A-7C16-469B-B9D2-E78AF5EF0F8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87913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15</xdr:col>
      <xdr:colOff>717627</xdr:colOff>
      <xdr:row>212</xdr:row>
      <xdr:rowOff>0</xdr:rowOff>
    </xdr:to>
    <xdr:pic>
      <xdr:nvPicPr>
        <xdr:cNvPr id="70" name="Picture 69" descr="G:\KTP.jpg">
          <a:extLst>
            <a:ext uri="{FF2B5EF4-FFF2-40B4-BE49-F238E27FC236}">
              <a16:creationId xmlns:a16="http://schemas.microsoft.com/office/drawing/2014/main" id="{B6FD0474-64C3-48EE-9654-4104D254029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255157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15</xdr:col>
      <xdr:colOff>724475</xdr:colOff>
      <xdr:row>212</xdr:row>
      <xdr:rowOff>0</xdr:rowOff>
    </xdr:to>
    <xdr:pic>
      <xdr:nvPicPr>
        <xdr:cNvPr id="71" name="Picture 70" descr="G:\KTP.jpg">
          <a:extLst>
            <a:ext uri="{FF2B5EF4-FFF2-40B4-BE49-F238E27FC236}">
              <a16:creationId xmlns:a16="http://schemas.microsoft.com/office/drawing/2014/main" id="{6D195702-EB94-4D46-B935-7BE2353534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25584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15</xdr:col>
      <xdr:colOff>1405364</xdr:colOff>
      <xdr:row>212</xdr:row>
      <xdr:rowOff>0</xdr:rowOff>
    </xdr:to>
    <xdr:pic>
      <xdr:nvPicPr>
        <xdr:cNvPr id="72" name="Picture 71" descr="G:\KTP.jpg">
          <a:extLst>
            <a:ext uri="{FF2B5EF4-FFF2-40B4-BE49-F238E27FC236}">
              <a16:creationId xmlns:a16="http://schemas.microsoft.com/office/drawing/2014/main" id="{E3723CC0-AEEE-4CB4-9768-C3F91FC7BA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2393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15</xdr:col>
      <xdr:colOff>1405363</xdr:colOff>
      <xdr:row>212</xdr:row>
      <xdr:rowOff>0</xdr:rowOff>
    </xdr:to>
    <xdr:pic>
      <xdr:nvPicPr>
        <xdr:cNvPr id="73" name="Picture 72" descr="G:\KTP.jpg">
          <a:extLst>
            <a:ext uri="{FF2B5EF4-FFF2-40B4-BE49-F238E27FC236}">
              <a16:creationId xmlns:a16="http://schemas.microsoft.com/office/drawing/2014/main" id="{2AB4080E-022F-456C-9ABE-611C92DDB50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2393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149805</xdr:colOff>
      <xdr:row>212</xdr:row>
      <xdr:rowOff>0</xdr:rowOff>
    </xdr:to>
    <xdr:pic>
      <xdr:nvPicPr>
        <xdr:cNvPr id="74" name="Picture 73" descr="G:\KTP.jpg">
          <a:extLst>
            <a:ext uri="{FF2B5EF4-FFF2-40B4-BE49-F238E27FC236}">
              <a16:creationId xmlns:a16="http://schemas.microsoft.com/office/drawing/2014/main" id="{A3BCE5CC-8D0A-4947-A29A-7A07166E53A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51727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149806</xdr:colOff>
      <xdr:row>212</xdr:row>
      <xdr:rowOff>0</xdr:rowOff>
    </xdr:to>
    <xdr:pic>
      <xdr:nvPicPr>
        <xdr:cNvPr id="75" name="Picture 74" descr="G:\KTP.jpg">
          <a:extLst>
            <a:ext uri="{FF2B5EF4-FFF2-40B4-BE49-F238E27FC236}">
              <a16:creationId xmlns:a16="http://schemas.microsoft.com/office/drawing/2014/main" id="{F4FB4DAD-5E62-4088-A5B5-35EC232314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5172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149805</xdr:colOff>
      <xdr:row>212</xdr:row>
      <xdr:rowOff>0</xdr:rowOff>
    </xdr:to>
    <xdr:pic>
      <xdr:nvPicPr>
        <xdr:cNvPr id="76" name="Picture 75" descr="G:\KTP.jpg">
          <a:extLst>
            <a:ext uri="{FF2B5EF4-FFF2-40B4-BE49-F238E27FC236}">
              <a16:creationId xmlns:a16="http://schemas.microsoft.com/office/drawing/2014/main" id="{4A2040A1-7930-4415-A728-39B068E4EE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51727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17</xdr:col>
      <xdr:colOff>184933</xdr:colOff>
      <xdr:row>212</xdr:row>
      <xdr:rowOff>0</xdr:rowOff>
    </xdr:to>
    <xdr:pic>
      <xdr:nvPicPr>
        <xdr:cNvPr id="77" name="Picture 76" descr="G:\KTP.jpg">
          <a:extLst>
            <a:ext uri="{FF2B5EF4-FFF2-40B4-BE49-F238E27FC236}">
              <a16:creationId xmlns:a16="http://schemas.microsoft.com/office/drawing/2014/main" id="{8CE9F750-DE96-4292-A670-88846741CA5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88590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17</xdr:col>
      <xdr:colOff>184933</xdr:colOff>
      <xdr:row>212</xdr:row>
      <xdr:rowOff>0</xdr:rowOff>
    </xdr:to>
    <xdr:pic>
      <xdr:nvPicPr>
        <xdr:cNvPr id="78" name="Picture 77" descr="G:\KTP.jpg">
          <a:extLst>
            <a:ext uri="{FF2B5EF4-FFF2-40B4-BE49-F238E27FC236}">
              <a16:creationId xmlns:a16="http://schemas.microsoft.com/office/drawing/2014/main" id="{7AF9694E-7902-4EB1-958C-D616D9CDA14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88590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657061</xdr:colOff>
      <xdr:row>212</xdr:row>
      <xdr:rowOff>0</xdr:rowOff>
    </xdr:to>
    <xdr:pic>
      <xdr:nvPicPr>
        <xdr:cNvPr id="79" name="Picture 78" descr="G:\KTP.jpg">
          <a:extLst>
            <a:ext uri="{FF2B5EF4-FFF2-40B4-BE49-F238E27FC236}">
              <a16:creationId xmlns:a16="http://schemas.microsoft.com/office/drawing/2014/main" id="{0EAD22D5-8536-40A8-B48B-09D85669B47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02453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657062</xdr:colOff>
      <xdr:row>212</xdr:row>
      <xdr:rowOff>0</xdr:rowOff>
    </xdr:to>
    <xdr:pic>
      <xdr:nvPicPr>
        <xdr:cNvPr id="80" name="Picture 79" descr="G:\KTP.jpg">
          <a:extLst>
            <a:ext uri="{FF2B5EF4-FFF2-40B4-BE49-F238E27FC236}">
              <a16:creationId xmlns:a16="http://schemas.microsoft.com/office/drawing/2014/main" id="{158716F5-6490-4108-B820-1DBB6D892C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02453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657061</xdr:colOff>
      <xdr:row>212</xdr:row>
      <xdr:rowOff>0</xdr:rowOff>
    </xdr:to>
    <xdr:pic>
      <xdr:nvPicPr>
        <xdr:cNvPr id="81" name="Picture 80" descr="G:\KTP.jpg">
          <a:extLst>
            <a:ext uri="{FF2B5EF4-FFF2-40B4-BE49-F238E27FC236}">
              <a16:creationId xmlns:a16="http://schemas.microsoft.com/office/drawing/2014/main" id="{A2D9AFF1-E03C-42BF-83FA-6A173332519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02453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17</xdr:col>
      <xdr:colOff>181305</xdr:colOff>
      <xdr:row>212</xdr:row>
      <xdr:rowOff>0</xdr:rowOff>
    </xdr:to>
    <xdr:pic>
      <xdr:nvPicPr>
        <xdr:cNvPr id="82" name="Picture 81" descr="G:\KTP.jpg">
          <a:extLst>
            <a:ext uri="{FF2B5EF4-FFF2-40B4-BE49-F238E27FC236}">
              <a16:creationId xmlns:a16="http://schemas.microsoft.com/office/drawing/2014/main" id="{CF9AAE32-01A4-496C-8790-BE5EAE4DF8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88227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15</xdr:col>
      <xdr:colOff>724475</xdr:colOff>
      <xdr:row>212</xdr:row>
      <xdr:rowOff>0</xdr:rowOff>
    </xdr:to>
    <xdr:pic>
      <xdr:nvPicPr>
        <xdr:cNvPr id="83" name="Picture 82" descr="G:\KTP.jpg">
          <a:extLst>
            <a:ext uri="{FF2B5EF4-FFF2-40B4-BE49-F238E27FC236}">
              <a16:creationId xmlns:a16="http://schemas.microsoft.com/office/drawing/2014/main" id="{316E31F0-C21A-4801-82B3-BD526F1E9E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25584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149805</xdr:colOff>
      <xdr:row>212</xdr:row>
      <xdr:rowOff>0</xdr:rowOff>
    </xdr:to>
    <xdr:pic>
      <xdr:nvPicPr>
        <xdr:cNvPr id="84" name="Picture 83" descr="G:\KTP.jpg">
          <a:extLst>
            <a:ext uri="{FF2B5EF4-FFF2-40B4-BE49-F238E27FC236}">
              <a16:creationId xmlns:a16="http://schemas.microsoft.com/office/drawing/2014/main" id="{73840C1A-1364-4B4F-AF4A-5B6BC98A74C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51727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149806</xdr:colOff>
      <xdr:row>212</xdr:row>
      <xdr:rowOff>0</xdr:rowOff>
    </xdr:to>
    <xdr:pic>
      <xdr:nvPicPr>
        <xdr:cNvPr id="85" name="Picture 84" descr="G:\KTP.jpg">
          <a:extLst>
            <a:ext uri="{FF2B5EF4-FFF2-40B4-BE49-F238E27FC236}">
              <a16:creationId xmlns:a16="http://schemas.microsoft.com/office/drawing/2014/main" id="{28A35A09-5ACD-40C7-9B71-6204A030F4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5172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149805</xdr:colOff>
      <xdr:row>212</xdr:row>
      <xdr:rowOff>0</xdr:rowOff>
    </xdr:to>
    <xdr:pic>
      <xdr:nvPicPr>
        <xdr:cNvPr id="86" name="Picture 85" descr="G:\KTP.jpg">
          <a:extLst>
            <a:ext uri="{FF2B5EF4-FFF2-40B4-BE49-F238E27FC236}">
              <a16:creationId xmlns:a16="http://schemas.microsoft.com/office/drawing/2014/main" id="{2E413BA5-4D2E-495E-9007-0FF4B31A6A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51727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17</xdr:col>
      <xdr:colOff>184933</xdr:colOff>
      <xdr:row>212</xdr:row>
      <xdr:rowOff>0</xdr:rowOff>
    </xdr:to>
    <xdr:pic>
      <xdr:nvPicPr>
        <xdr:cNvPr id="87" name="Picture 86" descr="G:\KTP.jpg">
          <a:extLst>
            <a:ext uri="{FF2B5EF4-FFF2-40B4-BE49-F238E27FC236}">
              <a16:creationId xmlns:a16="http://schemas.microsoft.com/office/drawing/2014/main" id="{6208A870-31ED-4047-A6C3-3CD8A2497EB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88590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17</xdr:col>
      <xdr:colOff>184933</xdr:colOff>
      <xdr:row>212</xdr:row>
      <xdr:rowOff>0</xdr:rowOff>
    </xdr:to>
    <xdr:pic>
      <xdr:nvPicPr>
        <xdr:cNvPr id="88" name="Picture 87" descr="G:\KTP.jpg">
          <a:extLst>
            <a:ext uri="{FF2B5EF4-FFF2-40B4-BE49-F238E27FC236}">
              <a16:creationId xmlns:a16="http://schemas.microsoft.com/office/drawing/2014/main" id="{A16F2934-8E22-4DD0-BBA3-7F9831CBD8C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88590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657061</xdr:colOff>
      <xdr:row>212</xdr:row>
      <xdr:rowOff>0</xdr:rowOff>
    </xdr:to>
    <xdr:pic>
      <xdr:nvPicPr>
        <xdr:cNvPr id="89" name="Picture 88" descr="G:\KTP.jpg">
          <a:extLst>
            <a:ext uri="{FF2B5EF4-FFF2-40B4-BE49-F238E27FC236}">
              <a16:creationId xmlns:a16="http://schemas.microsoft.com/office/drawing/2014/main" id="{921E1454-6166-417A-B3B2-CD8BDE4A66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02453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657062</xdr:colOff>
      <xdr:row>212</xdr:row>
      <xdr:rowOff>0</xdr:rowOff>
    </xdr:to>
    <xdr:pic>
      <xdr:nvPicPr>
        <xdr:cNvPr id="90" name="Picture 89" descr="G:\KTP.jpg">
          <a:extLst>
            <a:ext uri="{FF2B5EF4-FFF2-40B4-BE49-F238E27FC236}">
              <a16:creationId xmlns:a16="http://schemas.microsoft.com/office/drawing/2014/main" id="{632FF3C0-6DDF-4351-9FCA-2B31B63B9C8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02453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657061</xdr:colOff>
      <xdr:row>212</xdr:row>
      <xdr:rowOff>0</xdr:rowOff>
    </xdr:to>
    <xdr:pic>
      <xdr:nvPicPr>
        <xdr:cNvPr id="91" name="Picture 90" descr="G:\KTP.jpg">
          <a:extLst>
            <a:ext uri="{FF2B5EF4-FFF2-40B4-BE49-F238E27FC236}">
              <a16:creationId xmlns:a16="http://schemas.microsoft.com/office/drawing/2014/main" id="{95CF9FCA-3EC5-4CBD-932F-E81F16F2F50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02453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17</xdr:col>
      <xdr:colOff>181305</xdr:colOff>
      <xdr:row>212</xdr:row>
      <xdr:rowOff>0</xdr:rowOff>
    </xdr:to>
    <xdr:pic>
      <xdr:nvPicPr>
        <xdr:cNvPr id="92" name="Picture 91" descr="G:\KTP.jpg">
          <a:extLst>
            <a:ext uri="{FF2B5EF4-FFF2-40B4-BE49-F238E27FC236}">
              <a16:creationId xmlns:a16="http://schemas.microsoft.com/office/drawing/2014/main" id="{962A7C36-1F58-49CB-AE23-51DEBE8777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88227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17</xdr:col>
      <xdr:colOff>181305</xdr:colOff>
      <xdr:row>212</xdr:row>
      <xdr:rowOff>0</xdr:rowOff>
    </xdr:to>
    <xdr:pic>
      <xdr:nvPicPr>
        <xdr:cNvPr id="93" name="Picture 92" descr="G:\KTP.jpg">
          <a:extLst>
            <a:ext uri="{FF2B5EF4-FFF2-40B4-BE49-F238E27FC236}">
              <a16:creationId xmlns:a16="http://schemas.microsoft.com/office/drawing/2014/main" id="{D963505E-A5F5-47FF-9FFE-FE2A856FACA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88227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15</xdr:col>
      <xdr:colOff>724476</xdr:colOff>
      <xdr:row>212</xdr:row>
      <xdr:rowOff>0</xdr:rowOff>
    </xdr:to>
    <xdr:pic>
      <xdr:nvPicPr>
        <xdr:cNvPr id="94" name="Picture 93" descr="G:\KTP.jpg">
          <a:extLst>
            <a:ext uri="{FF2B5EF4-FFF2-40B4-BE49-F238E27FC236}">
              <a16:creationId xmlns:a16="http://schemas.microsoft.com/office/drawing/2014/main" id="{7B46F9A1-4ED7-4219-BDC0-37B7038CAB7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2558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15</xdr:col>
      <xdr:colOff>724475</xdr:colOff>
      <xdr:row>212</xdr:row>
      <xdr:rowOff>0</xdr:rowOff>
    </xdr:to>
    <xdr:pic>
      <xdr:nvPicPr>
        <xdr:cNvPr id="95" name="Picture 94" descr="G:\KTP.jpg">
          <a:extLst>
            <a:ext uri="{FF2B5EF4-FFF2-40B4-BE49-F238E27FC236}">
              <a16:creationId xmlns:a16="http://schemas.microsoft.com/office/drawing/2014/main" id="{D265964F-1ED0-4330-A5B9-B758ECA04C4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25584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15</xdr:col>
      <xdr:colOff>1405364</xdr:colOff>
      <xdr:row>212</xdr:row>
      <xdr:rowOff>0</xdr:rowOff>
    </xdr:to>
    <xdr:pic>
      <xdr:nvPicPr>
        <xdr:cNvPr id="96" name="Picture 95" descr="G:\KTP.jpg">
          <a:extLst>
            <a:ext uri="{FF2B5EF4-FFF2-40B4-BE49-F238E27FC236}">
              <a16:creationId xmlns:a16="http://schemas.microsoft.com/office/drawing/2014/main" id="{A7249280-CF0C-4901-B2BC-72880940A7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2393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15</xdr:col>
      <xdr:colOff>1405363</xdr:colOff>
      <xdr:row>212</xdr:row>
      <xdr:rowOff>0</xdr:rowOff>
    </xdr:to>
    <xdr:pic>
      <xdr:nvPicPr>
        <xdr:cNvPr id="97" name="Picture 96" descr="G:\KTP.jpg">
          <a:extLst>
            <a:ext uri="{FF2B5EF4-FFF2-40B4-BE49-F238E27FC236}">
              <a16:creationId xmlns:a16="http://schemas.microsoft.com/office/drawing/2014/main" id="{2FF991D6-0263-4AA0-822D-D1EB39B2C85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2393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149805</xdr:colOff>
      <xdr:row>212</xdr:row>
      <xdr:rowOff>0</xdr:rowOff>
    </xdr:to>
    <xdr:pic>
      <xdr:nvPicPr>
        <xdr:cNvPr id="98" name="Picture 97" descr="G:\KTP.jpg">
          <a:extLst>
            <a:ext uri="{FF2B5EF4-FFF2-40B4-BE49-F238E27FC236}">
              <a16:creationId xmlns:a16="http://schemas.microsoft.com/office/drawing/2014/main" id="{58ED020F-016F-4774-8A90-8E57A68BDF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51727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149806</xdr:colOff>
      <xdr:row>212</xdr:row>
      <xdr:rowOff>0</xdr:rowOff>
    </xdr:to>
    <xdr:pic>
      <xdr:nvPicPr>
        <xdr:cNvPr id="99" name="Picture 98" descr="G:\KTP.jpg">
          <a:extLst>
            <a:ext uri="{FF2B5EF4-FFF2-40B4-BE49-F238E27FC236}">
              <a16:creationId xmlns:a16="http://schemas.microsoft.com/office/drawing/2014/main" id="{CEDE714B-9DCE-4487-ACB5-8DD782894A2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5172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149805</xdr:colOff>
      <xdr:row>212</xdr:row>
      <xdr:rowOff>0</xdr:rowOff>
    </xdr:to>
    <xdr:pic>
      <xdr:nvPicPr>
        <xdr:cNvPr id="100" name="Picture 99" descr="G:\KTP.jpg">
          <a:extLst>
            <a:ext uri="{FF2B5EF4-FFF2-40B4-BE49-F238E27FC236}">
              <a16:creationId xmlns:a16="http://schemas.microsoft.com/office/drawing/2014/main" id="{CE808D90-4162-4482-9CF5-139070FF23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51727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17</xdr:col>
      <xdr:colOff>184372</xdr:colOff>
      <xdr:row>212</xdr:row>
      <xdr:rowOff>0</xdr:rowOff>
    </xdr:to>
    <xdr:pic>
      <xdr:nvPicPr>
        <xdr:cNvPr id="101" name="Picture 100" descr="G:\KTP.jpg">
          <a:extLst>
            <a:ext uri="{FF2B5EF4-FFF2-40B4-BE49-F238E27FC236}">
              <a16:creationId xmlns:a16="http://schemas.microsoft.com/office/drawing/2014/main" id="{D0B6AF06-8666-4897-BBA4-B4EC331F65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88534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17</xdr:col>
      <xdr:colOff>184372</xdr:colOff>
      <xdr:row>212</xdr:row>
      <xdr:rowOff>0</xdr:rowOff>
    </xdr:to>
    <xdr:pic>
      <xdr:nvPicPr>
        <xdr:cNvPr id="102" name="Picture 101" descr="G:\KTP.jpg">
          <a:extLst>
            <a:ext uri="{FF2B5EF4-FFF2-40B4-BE49-F238E27FC236}">
              <a16:creationId xmlns:a16="http://schemas.microsoft.com/office/drawing/2014/main" id="{B2691DCC-79C7-455F-9AA5-E8B07C476D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88534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657061</xdr:colOff>
      <xdr:row>212</xdr:row>
      <xdr:rowOff>0</xdr:rowOff>
    </xdr:to>
    <xdr:pic>
      <xdr:nvPicPr>
        <xdr:cNvPr id="103" name="Picture 102" descr="G:\KTP.jpg">
          <a:extLst>
            <a:ext uri="{FF2B5EF4-FFF2-40B4-BE49-F238E27FC236}">
              <a16:creationId xmlns:a16="http://schemas.microsoft.com/office/drawing/2014/main" id="{B5EDF458-A17C-4F76-84CF-A0419B1080B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02453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657062</xdr:colOff>
      <xdr:row>212</xdr:row>
      <xdr:rowOff>0</xdr:rowOff>
    </xdr:to>
    <xdr:pic>
      <xdr:nvPicPr>
        <xdr:cNvPr id="104" name="Picture 103" descr="G:\KTP.jpg">
          <a:extLst>
            <a:ext uri="{FF2B5EF4-FFF2-40B4-BE49-F238E27FC236}">
              <a16:creationId xmlns:a16="http://schemas.microsoft.com/office/drawing/2014/main" id="{26122D39-74A9-439B-8ADD-0E641C1891B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02453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657061</xdr:colOff>
      <xdr:row>212</xdr:row>
      <xdr:rowOff>0</xdr:rowOff>
    </xdr:to>
    <xdr:pic>
      <xdr:nvPicPr>
        <xdr:cNvPr id="105" name="Picture 104" descr="G:\KTP.jpg">
          <a:extLst>
            <a:ext uri="{FF2B5EF4-FFF2-40B4-BE49-F238E27FC236}">
              <a16:creationId xmlns:a16="http://schemas.microsoft.com/office/drawing/2014/main" id="{0650C15B-D51C-4F2C-AE24-18F57D7BE90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02453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17</xdr:col>
      <xdr:colOff>180744</xdr:colOff>
      <xdr:row>212</xdr:row>
      <xdr:rowOff>0</xdr:rowOff>
    </xdr:to>
    <xdr:pic>
      <xdr:nvPicPr>
        <xdr:cNvPr id="106" name="Picture 105" descr="G:\KTP.jpg">
          <a:extLst>
            <a:ext uri="{FF2B5EF4-FFF2-40B4-BE49-F238E27FC236}">
              <a16:creationId xmlns:a16="http://schemas.microsoft.com/office/drawing/2014/main" id="{81D53CA2-710F-4C90-B807-6F96CA27E2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8817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15</xdr:col>
      <xdr:colOff>724475</xdr:colOff>
      <xdr:row>212</xdr:row>
      <xdr:rowOff>0</xdr:rowOff>
    </xdr:to>
    <xdr:pic>
      <xdr:nvPicPr>
        <xdr:cNvPr id="107" name="Picture 106" descr="G:\KTP.jpg">
          <a:extLst>
            <a:ext uri="{FF2B5EF4-FFF2-40B4-BE49-F238E27FC236}">
              <a16:creationId xmlns:a16="http://schemas.microsoft.com/office/drawing/2014/main" id="{262582C6-329C-4B36-9091-569B8B628B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25584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149805</xdr:colOff>
      <xdr:row>212</xdr:row>
      <xdr:rowOff>0</xdr:rowOff>
    </xdr:to>
    <xdr:pic>
      <xdr:nvPicPr>
        <xdr:cNvPr id="108" name="Picture 107" descr="G:\KTP.jpg">
          <a:extLst>
            <a:ext uri="{FF2B5EF4-FFF2-40B4-BE49-F238E27FC236}">
              <a16:creationId xmlns:a16="http://schemas.microsoft.com/office/drawing/2014/main" id="{A1774BF9-5592-4C43-844A-8988DF386D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51727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149806</xdr:colOff>
      <xdr:row>212</xdr:row>
      <xdr:rowOff>0</xdr:rowOff>
    </xdr:to>
    <xdr:pic>
      <xdr:nvPicPr>
        <xdr:cNvPr id="109" name="Picture 108" descr="G:\KTP.jpg">
          <a:extLst>
            <a:ext uri="{FF2B5EF4-FFF2-40B4-BE49-F238E27FC236}">
              <a16:creationId xmlns:a16="http://schemas.microsoft.com/office/drawing/2014/main" id="{73F266F3-1E97-4DB4-8238-69415976F61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5172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149805</xdr:colOff>
      <xdr:row>212</xdr:row>
      <xdr:rowOff>0</xdr:rowOff>
    </xdr:to>
    <xdr:pic>
      <xdr:nvPicPr>
        <xdr:cNvPr id="110" name="Picture 109" descr="G:\KTP.jpg">
          <a:extLst>
            <a:ext uri="{FF2B5EF4-FFF2-40B4-BE49-F238E27FC236}">
              <a16:creationId xmlns:a16="http://schemas.microsoft.com/office/drawing/2014/main" id="{2F70BADF-08B3-49F2-8EEE-8C65405F00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51727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17</xdr:col>
      <xdr:colOff>184372</xdr:colOff>
      <xdr:row>212</xdr:row>
      <xdr:rowOff>0</xdr:rowOff>
    </xdr:to>
    <xdr:pic>
      <xdr:nvPicPr>
        <xdr:cNvPr id="111" name="Picture 110" descr="G:\KTP.jpg">
          <a:extLst>
            <a:ext uri="{FF2B5EF4-FFF2-40B4-BE49-F238E27FC236}">
              <a16:creationId xmlns:a16="http://schemas.microsoft.com/office/drawing/2014/main" id="{E87E1E72-12B9-498D-967D-7AEC71AD1C7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88534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17</xdr:col>
      <xdr:colOff>184372</xdr:colOff>
      <xdr:row>212</xdr:row>
      <xdr:rowOff>0</xdr:rowOff>
    </xdr:to>
    <xdr:pic>
      <xdr:nvPicPr>
        <xdr:cNvPr id="112" name="Picture 111" descr="G:\KTP.jpg">
          <a:extLst>
            <a:ext uri="{FF2B5EF4-FFF2-40B4-BE49-F238E27FC236}">
              <a16:creationId xmlns:a16="http://schemas.microsoft.com/office/drawing/2014/main" id="{82C71736-F01B-4387-A788-28018D5F7D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88534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657061</xdr:colOff>
      <xdr:row>212</xdr:row>
      <xdr:rowOff>0</xdr:rowOff>
    </xdr:to>
    <xdr:pic>
      <xdr:nvPicPr>
        <xdr:cNvPr id="113" name="Picture 112" descr="G:\KTP.jpg">
          <a:extLst>
            <a:ext uri="{FF2B5EF4-FFF2-40B4-BE49-F238E27FC236}">
              <a16:creationId xmlns:a16="http://schemas.microsoft.com/office/drawing/2014/main" id="{7AEC89A3-9FDE-40A2-AFEE-BC3D69F602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02453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657062</xdr:colOff>
      <xdr:row>212</xdr:row>
      <xdr:rowOff>0</xdr:rowOff>
    </xdr:to>
    <xdr:pic>
      <xdr:nvPicPr>
        <xdr:cNvPr id="114" name="Picture 113" descr="G:\KTP.jpg">
          <a:extLst>
            <a:ext uri="{FF2B5EF4-FFF2-40B4-BE49-F238E27FC236}">
              <a16:creationId xmlns:a16="http://schemas.microsoft.com/office/drawing/2014/main" id="{D5A4B0A6-21EB-46DA-B264-2E4A72EA73E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02453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657061</xdr:colOff>
      <xdr:row>212</xdr:row>
      <xdr:rowOff>0</xdr:rowOff>
    </xdr:to>
    <xdr:pic>
      <xdr:nvPicPr>
        <xdr:cNvPr id="115" name="Picture 114" descr="G:\KTP.jpg">
          <a:extLst>
            <a:ext uri="{FF2B5EF4-FFF2-40B4-BE49-F238E27FC236}">
              <a16:creationId xmlns:a16="http://schemas.microsoft.com/office/drawing/2014/main" id="{C5FE17D2-BF93-4408-BD31-8C47BB49C5A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02453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17</xdr:col>
      <xdr:colOff>180744</xdr:colOff>
      <xdr:row>212</xdr:row>
      <xdr:rowOff>0</xdr:rowOff>
    </xdr:to>
    <xdr:pic>
      <xdr:nvPicPr>
        <xdr:cNvPr id="116" name="Picture 115" descr="G:\KTP.jpg">
          <a:extLst>
            <a:ext uri="{FF2B5EF4-FFF2-40B4-BE49-F238E27FC236}">
              <a16:creationId xmlns:a16="http://schemas.microsoft.com/office/drawing/2014/main" id="{C7FEF3DE-A509-4277-A566-1230C5CF469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8817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17</xdr:col>
      <xdr:colOff>180744</xdr:colOff>
      <xdr:row>212</xdr:row>
      <xdr:rowOff>0</xdr:rowOff>
    </xdr:to>
    <xdr:pic>
      <xdr:nvPicPr>
        <xdr:cNvPr id="117" name="Picture 116" descr="G:\KTP.jpg">
          <a:extLst>
            <a:ext uri="{FF2B5EF4-FFF2-40B4-BE49-F238E27FC236}">
              <a16:creationId xmlns:a16="http://schemas.microsoft.com/office/drawing/2014/main" id="{357D1A1E-9121-462D-B2F7-FBDED3A516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8817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15</xdr:col>
      <xdr:colOff>724476</xdr:colOff>
      <xdr:row>212</xdr:row>
      <xdr:rowOff>0</xdr:rowOff>
    </xdr:to>
    <xdr:pic>
      <xdr:nvPicPr>
        <xdr:cNvPr id="118" name="Picture 117" descr="G:\KTP.jpg">
          <a:extLst>
            <a:ext uri="{FF2B5EF4-FFF2-40B4-BE49-F238E27FC236}">
              <a16:creationId xmlns:a16="http://schemas.microsoft.com/office/drawing/2014/main" id="{189E811D-5AA7-4C4F-ADED-15A1096C64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2558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15</xdr:col>
      <xdr:colOff>724475</xdr:colOff>
      <xdr:row>212</xdr:row>
      <xdr:rowOff>0</xdr:rowOff>
    </xdr:to>
    <xdr:pic>
      <xdr:nvPicPr>
        <xdr:cNvPr id="119" name="Picture 118" descr="G:\KTP.jpg">
          <a:extLst>
            <a:ext uri="{FF2B5EF4-FFF2-40B4-BE49-F238E27FC236}">
              <a16:creationId xmlns:a16="http://schemas.microsoft.com/office/drawing/2014/main" id="{B8411391-9370-4F2D-956A-8270CB66AF0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25584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15</xdr:col>
      <xdr:colOff>1405364</xdr:colOff>
      <xdr:row>212</xdr:row>
      <xdr:rowOff>0</xdr:rowOff>
    </xdr:to>
    <xdr:pic>
      <xdr:nvPicPr>
        <xdr:cNvPr id="120" name="Picture 119" descr="G:\KTP.jpg">
          <a:extLst>
            <a:ext uri="{FF2B5EF4-FFF2-40B4-BE49-F238E27FC236}">
              <a16:creationId xmlns:a16="http://schemas.microsoft.com/office/drawing/2014/main" id="{30A40BD5-E55F-4108-A982-887679409F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2393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15</xdr:col>
      <xdr:colOff>1405363</xdr:colOff>
      <xdr:row>212</xdr:row>
      <xdr:rowOff>0</xdr:rowOff>
    </xdr:to>
    <xdr:pic>
      <xdr:nvPicPr>
        <xdr:cNvPr id="121" name="Picture 120" descr="G:\KTP.jpg">
          <a:extLst>
            <a:ext uri="{FF2B5EF4-FFF2-40B4-BE49-F238E27FC236}">
              <a16:creationId xmlns:a16="http://schemas.microsoft.com/office/drawing/2014/main" id="{F73FAA41-46E2-429C-8905-BFE463BDF2B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2393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149805</xdr:colOff>
      <xdr:row>212</xdr:row>
      <xdr:rowOff>0</xdr:rowOff>
    </xdr:to>
    <xdr:pic>
      <xdr:nvPicPr>
        <xdr:cNvPr id="122" name="Picture 121" descr="G:\KTP.jpg">
          <a:extLst>
            <a:ext uri="{FF2B5EF4-FFF2-40B4-BE49-F238E27FC236}">
              <a16:creationId xmlns:a16="http://schemas.microsoft.com/office/drawing/2014/main" id="{B93819AE-F8F3-434C-B4BE-88E29BF946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51727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149806</xdr:colOff>
      <xdr:row>212</xdr:row>
      <xdr:rowOff>0</xdr:rowOff>
    </xdr:to>
    <xdr:pic>
      <xdr:nvPicPr>
        <xdr:cNvPr id="123" name="Picture 122" descr="G:\KTP.jpg">
          <a:extLst>
            <a:ext uri="{FF2B5EF4-FFF2-40B4-BE49-F238E27FC236}">
              <a16:creationId xmlns:a16="http://schemas.microsoft.com/office/drawing/2014/main" id="{BE6A7B2C-3F0A-4954-92C1-2204448A12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5172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149805</xdr:colOff>
      <xdr:row>212</xdr:row>
      <xdr:rowOff>0</xdr:rowOff>
    </xdr:to>
    <xdr:pic>
      <xdr:nvPicPr>
        <xdr:cNvPr id="124" name="Picture 123" descr="G:\KTP.jpg">
          <a:extLst>
            <a:ext uri="{FF2B5EF4-FFF2-40B4-BE49-F238E27FC236}">
              <a16:creationId xmlns:a16="http://schemas.microsoft.com/office/drawing/2014/main" id="{9D57A628-B80D-4F61-A781-EEF196836E0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51727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17</xdr:col>
      <xdr:colOff>184933</xdr:colOff>
      <xdr:row>212</xdr:row>
      <xdr:rowOff>0</xdr:rowOff>
    </xdr:to>
    <xdr:pic>
      <xdr:nvPicPr>
        <xdr:cNvPr id="125" name="Picture 124" descr="G:\KTP.jpg">
          <a:extLst>
            <a:ext uri="{FF2B5EF4-FFF2-40B4-BE49-F238E27FC236}">
              <a16:creationId xmlns:a16="http://schemas.microsoft.com/office/drawing/2014/main" id="{2E021CFE-53E3-4E49-937B-EA59864212C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88590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17</xdr:col>
      <xdr:colOff>184933</xdr:colOff>
      <xdr:row>212</xdr:row>
      <xdr:rowOff>0</xdr:rowOff>
    </xdr:to>
    <xdr:pic>
      <xdr:nvPicPr>
        <xdr:cNvPr id="126" name="Picture 125" descr="G:\KTP.jpg">
          <a:extLst>
            <a:ext uri="{FF2B5EF4-FFF2-40B4-BE49-F238E27FC236}">
              <a16:creationId xmlns:a16="http://schemas.microsoft.com/office/drawing/2014/main" id="{0ADB93D5-144F-46E2-9538-6F3BC7886D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88590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657061</xdr:colOff>
      <xdr:row>212</xdr:row>
      <xdr:rowOff>0</xdr:rowOff>
    </xdr:to>
    <xdr:pic>
      <xdr:nvPicPr>
        <xdr:cNvPr id="127" name="Picture 126" descr="G:\KTP.jpg">
          <a:extLst>
            <a:ext uri="{FF2B5EF4-FFF2-40B4-BE49-F238E27FC236}">
              <a16:creationId xmlns:a16="http://schemas.microsoft.com/office/drawing/2014/main" id="{864F084A-FF6D-47BA-80C0-DB52CE0866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02453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657062</xdr:colOff>
      <xdr:row>212</xdr:row>
      <xdr:rowOff>0</xdr:rowOff>
    </xdr:to>
    <xdr:pic>
      <xdr:nvPicPr>
        <xdr:cNvPr id="128" name="Picture 127" descr="G:\KTP.jpg">
          <a:extLst>
            <a:ext uri="{FF2B5EF4-FFF2-40B4-BE49-F238E27FC236}">
              <a16:creationId xmlns:a16="http://schemas.microsoft.com/office/drawing/2014/main" id="{FC5191A9-7301-4703-BDFE-16DFF8A6197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02453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657061</xdr:colOff>
      <xdr:row>212</xdr:row>
      <xdr:rowOff>0</xdr:rowOff>
    </xdr:to>
    <xdr:pic>
      <xdr:nvPicPr>
        <xdr:cNvPr id="129" name="Picture 128" descr="G:\KTP.jpg">
          <a:extLst>
            <a:ext uri="{FF2B5EF4-FFF2-40B4-BE49-F238E27FC236}">
              <a16:creationId xmlns:a16="http://schemas.microsoft.com/office/drawing/2014/main" id="{C0E89FAB-34C5-459E-A92C-AF81AA18980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02453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17</xdr:col>
      <xdr:colOff>181305</xdr:colOff>
      <xdr:row>212</xdr:row>
      <xdr:rowOff>0</xdr:rowOff>
    </xdr:to>
    <xdr:pic>
      <xdr:nvPicPr>
        <xdr:cNvPr id="130" name="Picture 129" descr="G:\KTP.jpg">
          <a:extLst>
            <a:ext uri="{FF2B5EF4-FFF2-40B4-BE49-F238E27FC236}">
              <a16:creationId xmlns:a16="http://schemas.microsoft.com/office/drawing/2014/main" id="{CD42DE92-F262-41EB-B68B-59AA1D3046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88227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15</xdr:col>
      <xdr:colOff>724475</xdr:colOff>
      <xdr:row>212</xdr:row>
      <xdr:rowOff>0</xdr:rowOff>
    </xdr:to>
    <xdr:pic>
      <xdr:nvPicPr>
        <xdr:cNvPr id="131" name="Picture 130" descr="G:\KTP.jpg">
          <a:extLst>
            <a:ext uri="{FF2B5EF4-FFF2-40B4-BE49-F238E27FC236}">
              <a16:creationId xmlns:a16="http://schemas.microsoft.com/office/drawing/2014/main" id="{C0E31C63-A0D6-46E2-AD0E-4A3EA4929C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25584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149805</xdr:colOff>
      <xdr:row>212</xdr:row>
      <xdr:rowOff>0</xdr:rowOff>
    </xdr:to>
    <xdr:pic>
      <xdr:nvPicPr>
        <xdr:cNvPr id="132" name="Picture 131" descr="G:\KTP.jpg">
          <a:extLst>
            <a:ext uri="{FF2B5EF4-FFF2-40B4-BE49-F238E27FC236}">
              <a16:creationId xmlns:a16="http://schemas.microsoft.com/office/drawing/2014/main" id="{463CBB21-7517-4BD0-8F72-0B9EE39067A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51727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149806</xdr:colOff>
      <xdr:row>212</xdr:row>
      <xdr:rowOff>0</xdr:rowOff>
    </xdr:to>
    <xdr:pic>
      <xdr:nvPicPr>
        <xdr:cNvPr id="133" name="Picture 132" descr="G:\KTP.jpg">
          <a:extLst>
            <a:ext uri="{FF2B5EF4-FFF2-40B4-BE49-F238E27FC236}">
              <a16:creationId xmlns:a16="http://schemas.microsoft.com/office/drawing/2014/main" id="{9A2ACB47-DDD7-4DC2-AFA4-E89983AC4FE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5172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149805</xdr:colOff>
      <xdr:row>212</xdr:row>
      <xdr:rowOff>0</xdr:rowOff>
    </xdr:to>
    <xdr:pic>
      <xdr:nvPicPr>
        <xdr:cNvPr id="134" name="Picture 133" descr="G:\KTP.jpg">
          <a:extLst>
            <a:ext uri="{FF2B5EF4-FFF2-40B4-BE49-F238E27FC236}">
              <a16:creationId xmlns:a16="http://schemas.microsoft.com/office/drawing/2014/main" id="{D0A4DC0C-F7A3-4B74-B96B-3F44B5AACDA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51727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17</xdr:col>
      <xdr:colOff>184933</xdr:colOff>
      <xdr:row>212</xdr:row>
      <xdr:rowOff>0</xdr:rowOff>
    </xdr:to>
    <xdr:pic>
      <xdr:nvPicPr>
        <xdr:cNvPr id="135" name="Picture 134" descr="G:\KTP.jpg">
          <a:extLst>
            <a:ext uri="{FF2B5EF4-FFF2-40B4-BE49-F238E27FC236}">
              <a16:creationId xmlns:a16="http://schemas.microsoft.com/office/drawing/2014/main" id="{A6186CEC-D5B8-4648-987F-FE4CED1A3CB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88590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17</xdr:col>
      <xdr:colOff>184933</xdr:colOff>
      <xdr:row>212</xdr:row>
      <xdr:rowOff>0</xdr:rowOff>
    </xdr:to>
    <xdr:pic>
      <xdr:nvPicPr>
        <xdr:cNvPr id="136" name="Picture 135" descr="G:\KTP.jpg">
          <a:extLst>
            <a:ext uri="{FF2B5EF4-FFF2-40B4-BE49-F238E27FC236}">
              <a16:creationId xmlns:a16="http://schemas.microsoft.com/office/drawing/2014/main" id="{D94FBAED-513D-428A-953B-9BC3327C910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88590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657061</xdr:colOff>
      <xdr:row>212</xdr:row>
      <xdr:rowOff>0</xdr:rowOff>
    </xdr:to>
    <xdr:pic>
      <xdr:nvPicPr>
        <xdr:cNvPr id="137" name="Picture 136" descr="G:\KTP.jpg">
          <a:extLst>
            <a:ext uri="{FF2B5EF4-FFF2-40B4-BE49-F238E27FC236}">
              <a16:creationId xmlns:a16="http://schemas.microsoft.com/office/drawing/2014/main" id="{CEC96443-7688-4DAB-B104-07ACE6FD989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02453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657062</xdr:colOff>
      <xdr:row>212</xdr:row>
      <xdr:rowOff>0</xdr:rowOff>
    </xdr:to>
    <xdr:pic>
      <xdr:nvPicPr>
        <xdr:cNvPr id="138" name="Picture 137" descr="G:\KTP.jpg">
          <a:extLst>
            <a:ext uri="{FF2B5EF4-FFF2-40B4-BE49-F238E27FC236}">
              <a16:creationId xmlns:a16="http://schemas.microsoft.com/office/drawing/2014/main" id="{65D1FD31-B055-4DCD-A08C-5C1E0F6C69E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02453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657061</xdr:colOff>
      <xdr:row>212</xdr:row>
      <xdr:rowOff>0</xdr:rowOff>
    </xdr:to>
    <xdr:pic>
      <xdr:nvPicPr>
        <xdr:cNvPr id="139" name="Picture 138" descr="G:\KTP.jpg">
          <a:extLst>
            <a:ext uri="{FF2B5EF4-FFF2-40B4-BE49-F238E27FC236}">
              <a16:creationId xmlns:a16="http://schemas.microsoft.com/office/drawing/2014/main" id="{56866924-0ABE-4DE9-B2DB-650FA6A177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02453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17</xdr:col>
      <xdr:colOff>181305</xdr:colOff>
      <xdr:row>212</xdr:row>
      <xdr:rowOff>0</xdr:rowOff>
    </xdr:to>
    <xdr:pic>
      <xdr:nvPicPr>
        <xdr:cNvPr id="140" name="Picture 139" descr="G:\KTP.jpg">
          <a:extLst>
            <a:ext uri="{FF2B5EF4-FFF2-40B4-BE49-F238E27FC236}">
              <a16:creationId xmlns:a16="http://schemas.microsoft.com/office/drawing/2014/main" id="{24CDF738-E8B2-417F-9592-6BA8B19712C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88227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17</xdr:col>
      <xdr:colOff>181305</xdr:colOff>
      <xdr:row>212</xdr:row>
      <xdr:rowOff>0</xdr:rowOff>
    </xdr:to>
    <xdr:pic>
      <xdr:nvPicPr>
        <xdr:cNvPr id="141" name="Picture 140" descr="G:\KTP.jpg">
          <a:extLst>
            <a:ext uri="{FF2B5EF4-FFF2-40B4-BE49-F238E27FC236}">
              <a16:creationId xmlns:a16="http://schemas.microsoft.com/office/drawing/2014/main" id="{CCB21211-EEEF-434C-8279-F7D1E9A3883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88227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15</xdr:col>
      <xdr:colOff>724476</xdr:colOff>
      <xdr:row>212</xdr:row>
      <xdr:rowOff>0</xdr:rowOff>
    </xdr:to>
    <xdr:pic>
      <xdr:nvPicPr>
        <xdr:cNvPr id="142" name="Picture 141" descr="G:\KTP.jpg">
          <a:extLst>
            <a:ext uri="{FF2B5EF4-FFF2-40B4-BE49-F238E27FC236}">
              <a16:creationId xmlns:a16="http://schemas.microsoft.com/office/drawing/2014/main" id="{EE745107-81F3-4F44-8A96-56A3D75760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2558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15</xdr:col>
      <xdr:colOff>716017</xdr:colOff>
      <xdr:row>212</xdr:row>
      <xdr:rowOff>0</xdr:rowOff>
    </xdr:to>
    <xdr:pic>
      <xdr:nvPicPr>
        <xdr:cNvPr id="143" name="Picture 142" descr="G:\KTP.jpg">
          <a:extLst>
            <a:ext uri="{FF2B5EF4-FFF2-40B4-BE49-F238E27FC236}">
              <a16:creationId xmlns:a16="http://schemas.microsoft.com/office/drawing/2014/main" id="{E57C06CE-4489-45FF-BD9E-432A3064DB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254996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15</xdr:col>
      <xdr:colOff>1220014</xdr:colOff>
      <xdr:row>212</xdr:row>
      <xdr:rowOff>0</xdr:rowOff>
    </xdr:to>
    <xdr:pic>
      <xdr:nvPicPr>
        <xdr:cNvPr id="144" name="Picture 143" descr="G:\KTP.jpg">
          <a:extLst>
            <a:ext uri="{FF2B5EF4-FFF2-40B4-BE49-F238E27FC236}">
              <a16:creationId xmlns:a16="http://schemas.microsoft.com/office/drawing/2014/main" id="{AE9A3D6E-15BA-4D68-AB94-246CB5B3DE2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0539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15</xdr:col>
      <xdr:colOff>1220013</xdr:colOff>
      <xdr:row>212</xdr:row>
      <xdr:rowOff>0</xdr:rowOff>
    </xdr:to>
    <xdr:pic>
      <xdr:nvPicPr>
        <xdr:cNvPr id="145" name="Picture 144" descr="G:\KTP.jpg">
          <a:extLst>
            <a:ext uri="{FF2B5EF4-FFF2-40B4-BE49-F238E27FC236}">
              <a16:creationId xmlns:a16="http://schemas.microsoft.com/office/drawing/2014/main" id="{BD009AAB-78F1-4E6B-9441-BDD2BD07B4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0539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145949</xdr:colOff>
      <xdr:row>212</xdr:row>
      <xdr:rowOff>0</xdr:rowOff>
    </xdr:to>
    <xdr:pic>
      <xdr:nvPicPr>
        <xdr:cNvPr id="146" name="Picture 145" descr="G:\KTP.jpg">
          <a:extLst>
            <a:ext uri="{FF2B5EF4-FFF2-40B4-BE49-F238E27FC236}">
              <a16:creationId xmlns:a16="http://schemas.microsoft.com/office/drawing/2014/main" id="{19EF689A-5836-4E2A-A849-8079161BED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51342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145950</xdr:colOff>
      <xdr:row>212</xdr:row>
      <xdr:rowOff>0</xdr:rowOff>
    </xdr:to>
    <xdr:pic>
      <xdr:nvPicPr>
        <xdr:cNvPr id="147" name="Picture 146" descr="G:\KTP.jpg">
          <a:extLst>
            <a:ext uri="{FF2B5EF4-FFF2-40B4-BE49-F238E27FC236}">
              <a16:creationId xmlns:a16="http://schemas.microsoft.com/office/drawing/2014/main" id="{9FA7042A-0C2A-4057-862D-6912E72E67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5134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145949</xdr:colOff>
      <xdr:row>212</xdr:row>
      <xdr:rowOff>0</xdr:rowOff>
    </xdr:to>
    <xdr:pic>
      <xdr:nvPicPr>
        <xdr:cNvPr id="148" name="Picture 147" descr="G:\KTP.jpg">
          <a:extLst>
            <a:ext uri="{FF2B5EF4-FFF2-40B4-BE49-F238E27FC236}">
              <a16:creationId xmlns:a16="http://schemas.microsoft.com/office/drawing/2014/main" id="{6F70EBB3-8877-4BFB-9C51-A54ECDE7F5D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51342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17</xdr:col>
      <xdr:colOff>174701</xdr:colOff>
      <xdr:row>212</xdr:row>
      <xdr:rowOff>0</xdr:rowOff>
    </xdr:to>
    <xdr:pic>
      <xdr:nvPicPr>
        <xdr:cNvPr id="149" name="Picture 148" descr="G:\KTP.jpg">
          <a:extLst>
            <a:ext uri="{FF2B5EF4-FFF2-40B4-BE49-F238E27FC236}">
              <a16:creationId xmlns:a16="http://schemas.microsoft.com/office/drawing/2014/main" id="{DFE580AA-CE70-46FB-BF55-45BB1B1D1A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875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17</xdr:col>
      <xdr:colOff>174701</xdr:colOff>
      <xdr:row>212</xdr:row>
      <xdr:rowOff>0</xdr:rowOff>
    </xdr:to>
    <xdr:pic>
      <xdr:nvPicPr>
        <xdr:cNvPr id="150" name="Picture 149" descr="G:\KTP.jpg">
          <a:extLst>
            <a:ext uri="{FF2B5EF4-FFF2-40B4-BE49-F238E27FC236}">
              <a16:creationId xmlns:a16="http://schemas.microsoft.com/office/drawing/2014/main" id="{B21BF129-CAAB-4FD6-9C63-F8BCDE7FC1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875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657471</xdr:colOff>
      <xdr:row>212</xdr:row>
      <xdr:rowOff>0</xdr:rowOff>
    </xdr:to>
    <xdr:pic>
      <xdr:nvPicPr>
        <xdr:cNvPr id="151" name="Picture 150" descr="G:\KTP.jpg">
          <a:extLst>
            <a:ext uri="{FF2B5EF4-FFF2-40B4-BE49-F238E27FC236}">
              <a16:creationId xmlns:a16="http://schemas.microsoft.com/office/drawing/2014/main" id="{D80016AD-B168-4726-86B4-43054744E3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0249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657472</xdr:colOff>
      <xdr:row>212</xdr:row>
      <xdr:rowOff>0</xdr:rowOff>
    </xdr:to>
    <xdr:pic>
      <xdr:nvPicPr>
        <xdr:cNvPr id="152" name="Picture 151" descr="G:\KTP.jpg">
          <a:extLst>
            <a:ext uri="{FF2B5EF4-FFF2-40B4-BE49-F238E27FC236}">
              <a16:creationId xmlns:a16="http://schemas.microsoft.com/office/drawing/2014/main" id="{F5A837D4-9470-49D7-8F1E-924087840C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02494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657471</xdr:colOff>
      <xdr:row>212</xdr:row>
      <xdr:rowOff>0</xdr:rowOff>
    </xdr:to>
    <xdr:pic>
      <xdr:nvPicPr>
        <xdr:cNvPr id="153" name="Picture 152" descr="G:\KTP.jpg">
          <a:extLst>
            <a:ext uri="{FF2B5EF4-FFF2-40B4-BE49-F238E27FC236}">
              <a16:creationId xmlns:a16="http://schemas.microsoft.com/office/drawing/2014/main" id="{D5C9621B-835D-4BBE-AEE4-28337F20B7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0249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17</xdr:col>
      <xdr:colOff>171073</xdr:colOff>
      <xdr:row>212</xdr:row>
      <xdr:rowOff>0</xdr:rowOff>
    </xdr:to>
    <xdr:pic>
      <xdr:nvPicPr>
        <xdr:cNvPr id="154" name="Picture 153" descr="G:\KTP.jpg">
          <a:extLst>
            <a:ext uri="{FF2B5EF4-FFF2-40B4-BE49-F238E27FC236}">
              <a16:creationId xmlns:a16="http://schemas.microsoft.com/office/drawing/2014/main" id="{36B69891-D818-45FE-BD55-6AB067F4D8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87204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15</xdr:col>
      <xdr:colOff>716017</xdr:colOff>
      <xdr:row>212</xdr:row>
      <xdr:rowOff>0</xdr:rowOff>
    </xdr:to>
    <xdr:pic>
      <xdr:nvPicPr>
        <xdr:cNvPr id="155" name="Picture 154" descr="G:\KTP.jpg">
          <a:extLst>
            <a:ext uri="{FF2B5EF4-FFF2-40B4-BE49-F238E27FC236}">
              <a16:creationId xmlns:a16="http://schemas.microsoft.com/office/drawing/2014/main" id="{2C4CA1AD-AC2B-4B6F-9DDD-6644FE0E7C9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254996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145949</xdr:colOff>
      <xdr:row>212</xdr:row>
      <xdr:rowOff>0</xdr:rowOff>
    </xdr:to>
    <xdr:pic>
      <xdr:nvPicPr>
        <xdr:cNvPr id="156" name="Picture 155" descr="G:\KTP.jpg">
          <a:extLst>
            <a:ext uri="{FF2B5EF4-FFF2-40B4-BE49-F238E27FC236}">
              <a16:creationId xmlns:a16="http://schemas.microsoft.com/office/drawing/2014/main" id="{32824DCA-231F-459F-AE13-355FA9A6F4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51342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145950</xdr:colOff>
      <xdr:row>212</xdr:row>
      <xdr:rowOff>0</xdr:rowOff>
    </xdr:to>
    <xdr:pic>
      <xdr:nvPicPr>
        <xdr:cNvPr id="157" name="Picture 156" descr="G:\KTP.jpg">
          <a:extLst>
            <a:ext uri="{FF2B5EF4-FFF2-40B4-BE49-F238E27FC236}">
              <a16:creationId xmlns:a16="http://schemas.microsoft.com/office/drawing/2014/main" id="{87D73E2D-0B7B-44B0-89B8-BC1D629EFC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5134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145949</xdr:colOff>
      <xdr:row>212</xdr:row>
      <xdr:rowOff>0</xdr:rowOff>
    </xdr:to>
    <xdr:pic>
      <xdr:nvPicPr>
        <xdr:cNvPr id="158" name="Picture 157" descr="G:\KTP.jpg">
          <a:extLst>
            <a:ext uri="{FF2B5EF4-FFF2-40B4-BE49-F238E27FC236}">
              <a16:creationId xmlns:a16="http://schemas.microsoft.com/office/drawing/2014/main" id="{B2A810D2-4E3F-46DF-B153-7870398092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51342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17</xdr:col>
      <xdr:colOff>174701</xdr:colOff>
      <xdr:row>212</xdr:row>
      <xdr:rowOff>0</xdr:rowOff>
    </xdr:to>
    <xdr:pic>
      <xdr:nvPicPr>
        <xdr:cNvPr id="159" name="Picture 158" descr="G:\KTP.jpg">
          <a:extLst>
            <a:ext uri="{FF2B5EF4-FFF2-40B4-BE49-F238E27FC236}">
              <a16:creationId xmlns:a16="http://schemas.microsoft.com/office/drawing/2014/main" id="{0A2B2DBE-F54E-484E-A299-CD44CC5D0B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875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17</xdr:col>
      <xdr:colOff>174701</xdr:colOff>
      <xdr:row>212</xdr:row>
      <xdr:rowOff>0</xdr:rowOff>
    </xdr:to>
    <xdr:pic>
      <xdr:nvPicPr>
        <xdr:cNvPr id="160" name="Picture 159" descr="G:\KTP.jpg">
          <a:extLst>
            <a:ext uri="{FF2B5EF4-FFF2-40B4-BE49-F238E27FC236}">
              <a16:creationId xmlns:a16="http://schemas.microsoft.com/office/drawing/2014/main" id="{A9951BBC-FC7C-4335-8FB7-8A321ACF764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875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657471</xdr:colOff>
      <xdr:row>212</xdr:row>
      <xdr:rowOff>0</xdr:rowOff>
    </xdr:to>
    <xdr:pic>
      <xdr:nvPicPr>
        <xdr:cNvPr id="161" name="Picture 160" descr="G:\KTP.jpg">
          <a:extLst>
            <a:ext uri="{FF2B5EF4-FFF2-40B4-BE49-F238E27FC236}">
              <a16:creationId xmlns:a16="http://schemas.microsoft.com/office/drawing/2014/main" id="{46813354-F69F-455F-B520-EF60F57ADCB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0249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657472</xdr:colOff>
      <xdr:row>212</xdr:row>
      <xdr:rowOff>0</xdr:rowOff>
    </xdr:to>
    <xdr:pic>
      <xdr:nvPicPr>
        <xdr:cNvPr id="162" name="Picture 161" descr="G:\KTP.jpg">
          <a:extLst>
            <a:ext uri="{FF2B5EF4-FFF2-40B4-BE49-F238E27FC236}">
              <a16:creationId xmlns:a16="http://schemas.microsoft.com/office/drawing/2014/main" id="{D623CFF7-3F5E-44A0-8A6D-EE396266801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02494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657471</xdr:colOff>
      <xdr:row>212</xdr:row>
      <xdr:rowOff>0</xdr:rowOff>
    </xdr:to>
    <xdr:pic>
      <xdr:nvPicPr>
        <xdr:cNvPr id="163" name="Picture 162" descr="G:\KTP.jpg">
          <a:extLst>
            <a:ext uri="{FF2B5EF4-FFF2-40B4-BE49-F238E27FC236}">
              <a16:creationId xmlns:a16="http://schemas.microsoft.com/office/drawing/2014/main" id="{57EBE33D-28F2-46B3-BFEB-5E149E923DD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0249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17</xdr:col>
      <xdr:colOff>171073</xdr:colOff>
      <xdr:row>212</xdr:row>
      <xdr:rowOff>0</xdr:rowOff>
    </xdr:to>
    <xdr:pic>
      <xdr:nvPicPr>
        <xdr:cNvPr id="164" name="Picture 163" descr="G:\KTP.jpg">
          <a:extLst>
            <a:ext uri="{FF2B5EF4-FFF2-40B4-BE49-F238E27FC236}">
              <a16:creationId xmlns:a16="http://schemas.microsoft.com/office/drawing/2014/main" id="{2A0E7C2D-4E94-4AEA-B9C9-92426D4987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87204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17</xdr:col>
      <xdr:colOff>171073</xdr:colOff>
      <xdr:row>212</xdr:row>
      <xdr:rowOff>0</xdr:rowOff>
    </xdr:to>
    <xdr:pic>
      <xdr:nvPicPr>
        <xdr:cNvPr id="165" name="Picture 164" descr="G:\KTP.jpg">
          <a:extLst>
            <a:ext uri="{FF2B5EF4-FFF2-40B4-BE49-F238E27FC236}">
              <a16:creationId xmlns:a16="http://schemas.microsoft.com/office/drawing/2014/main" id="{4773E3D0-6528-4F89-8806-AB845E5E0E7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87204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518726</xdr:colOff>
      <xdr:row>212</xdr:row>
      <xdr:rowOff>0</xdr:rowOff>
    </xdr:from>
    <xdr:to>
      <xdr:col>15</xdr:col>
      <xdr:colOff>643200</xdr:colOff>
      <xdr:row>212</xdr:row>
      <xdr:rowOff>0</xdr:rowOff>
    </xdr:to>
    <xdr:pic>
      <xdr:nvPicPr>
        <xdr:cNvPr id="166" name="Picture 165" descr="G:\KTP.jpg">
          <a:extLst>
            <a:ext uri="{FF2B5EF4-FFF2-40B4-BE49-F238E27FC236}">
              <a16:creationId xmlns:a16="http://schemas.microsoft.com/office/drawing/2014/main" id="{8EACF24D-A892-461D-BFB4-F7EA17325E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77201" y="50425350"/>
          <a:ext cx="27533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15</xdr:col>
      <xdr:colOff>722866</xdr:colOff>
      <xdr:row>212</xdr:row>
      <xdr:rowOff>0</xdr:rowOff>
    </xdr:to>
    <xdr:pic>
      <xdr:nvPicPr>
        <xdr:cNvPr id="167" name="Picture 166" descr="G:\KTP.jpg">
          <a:extLst>
            <a:ext uri="{FF2B5EF4-FFF2-40B4-BE49-F238E27FC236}">
              <a16:creationId xmlns:a16="http://schemas.microsoft.com/office/drawing/2014/main" id="{D27534C8-835A-434B-849E-9FDA9A4950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255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15</xdr:col>
      <xdr:colOff>1403755</xdr:colOff>
      <xdr:row>212</xdr:row>
      <xdr:rowOff>0</xdr:rowOff>
    </xdr:to>
    <xdr:pic>
      <xdr:nvPicPr>
        <xdr:cNvPr id="168" name="Picture 167" descr="G:\KTP.jpg">
          <a:extLst>
            <a:ext uri="{FF2B5EF4-FFF2-40B4-BE49-F238E27FC236}">
              <a16:creationId xmlns:a16="http://schemas.microsoft.com/office/drawing/2014/main" id="{586D35C1-437A-43FD-A705-04254A8FF6B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2377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15</xdr:col>
      <xdr:colOff>1403754</xdr:colOff>
      <xdr:row>212</xdr:row>
      <xdr:rowOff>0</xdr:rowOff>
    </xdr:to>
    <xdr:pic>
      <xdr:nvPicPr>
        <xdr:cNvPr id="169" name="Picture 168" descr="G:\KTP.jpg">
          <a:extLst>
            <a:ext uri="{FF2B5EF4-FFF2-40B4-BE49-F238E27FC236}">
              <a16:creationId xmlns:a16="http://schemas.microsoft.com/office/drawing/2014/main" id="{18F797C9-640D-4590-93DA-BF41941EBF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23770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148196</xdr:colOff>
      <xdr:row>212</xdr:row>
      <xdr:rowOff>0</xdr:rowOff>
    </xdr:to>
    <xdr:pic>
      <xdr:nvPicPr>
        <xdr:cNvPr id="170" name="Picture 169" descr="G:\KTP.jpg">
          <a:extLst>
            <a:ext uri="{FF2B5EF4-FFF2-40B4-BE49-F238E27FC236}">
              <a16:creationId xmlns:a16="http://schemas.microsoft.com/office/drawing/2014/main" id="{9B0619B3-DCE7-4EBC-A05D-6E1663009BC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51567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148197</xdr:colOff>
      <xdr:row>212</xdr:row>
      <xdr:rowOff>0</xdr:rowOff>
    </xdr:to>
    <xdr:pic>
      <xdr:nvPicPr>
        <xdr:cNvPr id="171" name="Picture 170" descr="G:\KTP.jpg">
          <a:extLst>
            <a:ext uri="{FF2B5EF4-FFF2-40B4-BE49-F238E27FC236}">
              <a16:creationId xmlns:a16="http://schemas.microsoft.com/office/drawing/2014/main" id="{87C475AA-0B54-4D48-BF50-E97FBBF1CF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51567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148196</xdr:colOff>
      <xdr:row>212</xdr:row>
      <xdr:rowOff>0</xdr:rowOff>
    </xdr:to>
    <xdr:pic>
      <xdr:nvPicPr>
        <xdr:cNvPr id="172" name="Picture 171" descr="G:\KTP.jpg">
          <a:extLst>
            <a:ext uri="{FF2B5EF4-FFF2-40B4-BE49-F238E27FC236}">
              <a16:creationId xmlns:a16="http://schemas.microsoft.com/office/drawing/2014/main" id="{50CED94E-8AB0-443C-B291-9C45C942E9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51567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17</xdr:col>
      <xdr:colOff>177848</xdr:colOff>
      <xdr:row>212</xdr:row>
      <xdr:rowOff>0</xdr:rowOff>
    </xdr:to>
    <xdr:pic>
      <xdr:nvPicPr>
        <xdr:cNvPr id="173" name="Picture 172" descr="G:\KTP.jpg">
          <a:extLst>
            <a:ext uri="{FF2B5EF4-FFF2-40B4-BE49-F238E27FC236}">
              <a16:creationId xmlns:a16="http://schemas.microsoft.com/office/drawing/2014/main" id="{7D7D9E73-51AA-4F98-AF0A-686C59091FA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87882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17</xdr:col>
      <xdr:colOff>177848</xdr:colOff>
      <xdr:row>212</xdr:row>
      <xdr:rowOff>0</xdr:rowOff>
    </xdr:to>
    <xdr:pic>
      <xdr:nvPicPr>
        <xdr:cNvPr id="174" name="Picture 173" descr="G:\KTP.jpg">
          <a:extLst>
            <a:ext uri="{FF2B5EF4-FFF2-40B4-BE49-F238E27FC236}">
              <a16:creationId xmlns:a16="http://schemas.microsoft.com/office/drawing/2014/main" id="{DA99B5DA-B504-4479-A5CD-D74AEB6AEF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87882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658040</xdr:colOff>
      <xdr:row>212</xdr:row>
      <xdr:rowOff>0</xdr:rowOff>
    </xdr:to>
    <xdr:pic>
      <xdr:nvPicPr>
        <xdr:cNvPr id="175" name="Picture 174" descr="G:\KTP.jpg">
          <a:extLst>
            <a:ext uri="{FF2B5EF4-FFF2-40B4-BE49-F238E27FC236}">
              <a16:creationId xmlns:a16="http://schemas.microsoft.com/office/drawing/2014/main" id="{28C093EA-DC7E-4654-84EA-82BEB97551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02551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658041</xdr:colOff>
      <xdr:row>212</xdr:row>
      <xdr:rowOff>0</xdr:rowOff>
    </xdr:to>
    <xdr:pic>
      <xdr:nvPicPr>
        <xdr:cNvPr id="176" name="Picture 175" descr="G:\KTP.jpg">
          <a:extLst>
            <a:ext uri="{FF2B5EF4-FFF2-40B4-BE49-F238E27FC236}">
              <a16:creationId xmlns:a16="http://schemas.microsoft.com/office/drawing/2014/main" id="{BD9FDED0-DAB5-42E6-9681-5187878299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0255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658040</xdr:colOff>
      <xdr:row>212</xdr:row>
      <xdr:rowOff>0</xdr:rowOff>
    </xdr:to>
    <xdr:pic>
      <xdr:nvPicPr>
        <xdr:cNvPr id="177" name="Picture 176" descr="G:\KTP.jpg">
          <a:extLst>
            <a:ext uri="{FF2B5EF4-FFF2-40B4-BE49-F238E27FC236}">
              <a16:creationId xmlns:a16="http://schemas.microsoft.com/office/drawing/2014/main" id="{EDAC20D5-F46D-4936-9DE7-996961F7707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02551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17</xdr:col>
      <xdr:colOff>174220</xdr:colOff>
      <xdr:row>212</xdr:row>
      <xdr:rowOff>0</xdr:rowOff>
    </xdr:to>
    <xdr:pic>
      <xdr:nvPicPr>
        <xdr:cNvPr id="178" name="Picture 177" descr="G:\KTP.jpg">
          <a:extLst>
            <a:ext uri="{FF2B5EF4-FFF2-40B4-BE49-F238E27FC236}">
              <a16:creationId xmlns:a16="http://schemas.microsoft.com/office/drawing/2014/main" id="{A5F9B3B3-2B9B-4F47-BF34-B4C6F906D0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87519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15</xdr:col>
      <xdr:colOff>722866</xdr:colOff>
      <xdr:row>212</xdr:row>
      <xdr:rowOff>0</xdr:rowOff>
    </xdr:to>
    <xdr:pic>
      <xdr:nvPicPr>
        <xdr:cNvPr id="179" name="Picture 178" descr="G:\KTP.jpg">
          <a:extLst>
            <a:ext uri="{FF2B5EF4-FFF2-40B4-BE49-F238E27FC236}">
              <a16:creationId xmlns:a16="http://schemas.microsoft.com/office/drawing/2014/main" id="{25E0FC93-C65E-4B6D-AA80-DEDB9286CFB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255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148196</xdr:colOff>
      <xdr:row>212</xdr:row>
      <xdr:rowOff>0</xdr:rowOff>
    </xdr:to>
    <xdr:pic>
      <xdr:nvPicPr>
        <xdr:cNvPr id="180" name="Picture 179" descr="G:\KTP.jpg">
          <a:extLst>
            <a:ext uri="{FF2B5EF4-FFF2-40B4-BE49-F238E27FC236}">
              <a16:creationId xmlns:a16="http://schemas.microsoft.com/office/drawing/2014/main" id="{E3013311-97EC-4201-BE17-27742351D2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51567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148197</xdr:colOff>
      <xdr:row>212</xdr:row>
      <xdr:rowOff>0</xdr:rowOff>
    </xdr:to>
    <xdr:pic>
      <xdr:nvPicPr>
        <xdr:cNvPr id="181" name="Picture 180" descr="G:\KTP.jpg">
          <a:extLst>
            <a:ext uri="{FF2B5EF4-FFF2-40B4-BE49-F238E27FC236}">
              <a16:creationId xmlns:a16="http://schemas.microsoft.com/office/drawing/2014/main" id="{3FADD435-5731-424C-A666-20537BF248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51567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148196</xdr:colOff>
      <xdr:row>212</xdr:row>
      <xdr:rowOff>0</xdr:rowOff>
    </xdr:to>
    <xdr:pic>
      <xdr:nvPicPr>
        <xdr:cNvPr id="182" name="Picture 181" descr="G:\KTP.jpg">
          <a:extLst>
            <a:ext uri="{FF2B5EF4-FFF2-40B4-BE49-F238E27FC236}">
              <a16:creationId xmlns:a16="http://schemas.microsoft.com/office/drawing/2014/main" id="{3A3DAC9D-D31D-4CB8-88A8-F99BCEA52B1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51567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17</xdr:col>
      <xdr:colOff>177848</xdr:colOff>
      <xdr:row>212</xdr:row>
      <xdr:rowOff>0</xdr:rowOff>
    </xdr:to>
    <xdr:pic>
      <xdr:nvPicPr>
        <xdr:cNvPr id="183" name="Picture 182" descr="G:\KTP.jpg">
          <a:extLst>
            <a:ext uri="{FF2B5EF4-FFF2-40B4-BE49-F238E27FC236}">
              <a16:creationId xmlns:a16="http://schemas.microsoft.com/office/drawing/2014/main" id="{30FC5375-A57E-4F67-8B20-EF61BB629B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87882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17</xdr:col>
      <xdr:colOff>177848</xdr:colOff>
      <xdr:row>212</xdr:row>
      <xdr:rowOff>0</xdr:rowOff>
    </xdr:to>
    <xdr:pic>
      <xdr:nvPicPr>
        <xdr:cNvPr id="184" name="Picture 183" descr="G:\KTP.jpg">
          <a:extLst>
            <a:ext uri="{FF2B5EF4-FFF2-40B4-BE49-F238E27FC236}">
              <a16:creationId xmlns:a16="http://schemas.microsoft.com/office/drawing/2014/main" id="{E7AA1AE6-AA64-474D-AD8A-A9A3119B747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87882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658040</xdr:colOff>
      <xdr:row>212</xdr:row>
      <xdr:rowOff>0</xdr:rowOff>
    </xdr:to>
    <xdr:pic>
      <xdr:nvPicPr>
        <xdr:cNvPr id="185" name="Picture 184" descr="G:\KTP.jpg">
          <a:extLst>
            <a:ext uri="{FF2B5EF4-FFF2-40B4-BE49-F238E27FC236}">
              <a16:creationId xmlns:a16="http://schemas.microsoft.com/office/drawing/2014/main" id="{EBE4BBCE-A134-4CC0-A21B-EB133A9622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02551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658041</xdr:colOff>
      <xdr:row>212</xdr:row>
      <xdr:rowOff>0</xdr:rowOff>
    </xdr:to>
    <xdr:pic>
      <xdr:nvPicPr>
        <xdr:cNvPr id="186" name="Picture 185" descr="G:\KTP.jpg">
          <a:extLst>
            <a:ext uri="{FF2B5EF4-FFF2-40B4-BE49-F238E27FC236}">
              <a16:creationId xmlns:a16="http://schemas.microsoft.com/office/drawing/2014/main" id="{CF339AB2-B162-4136-91D7-AC7A689A6D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0255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15</xdr:col>
      <xdr:colOff>722866</xdr:colOff>
      <xdr:row>212</xdr:row>
      <xdr:rowOff>0</xdr:rowOff>
    </xdr:to>
    <xdr:pic>
      <xdr:nvPicPr>
        <xdr:cNvPr id="187" name="Picture 186" descr="G:\KTP.jpg">
          <a:extLst>
            <a:ext uri="{FF2B5EF4-FFF2-40B4-BE49-F238E27FC236}">
              <a16:creationId xmlns:a16="http://schemas.microsoft.com/office/drawing/2014/main" id="{E42DB46E-8C73-4BE2-AD02-34A2D56D98A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255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15</xdr:col>
      <xdr:colOff>1403755</xdr:colOff>
      <xdr:row>212</xdr:row>
      <xdr:rowOff>0</xdr:rowOff>
    </xdr:to>
    <xdr:pic>
      <xdr:nvPicPr>
        <xdr:cNvPr id="188" name="Picture 187" descr="G:\KTP.jpg">
          <a:extLst>
            <a:ext uri="{FF2B5EF4-FFF2-40B4-BE49-F238E27FC236}">
              <a16:creationId xmlns:a16="http://schemas.microsoft.com/office/drawing/2014/main" id="{1AE876B1-FA81-437E-BCC9-9BE8BA09045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2377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15</xdr:col>
      <xdr:colOff>1403754</xdr:colOff>
      <xdr:row>212</xdr:row>
      <xdr:rowOff>0</xdr:rowOff>
    </xdr:to>
    <xdr:pic>
      <xdr:nvPicPr>
        <xdr:cNvPr id="189" name="Picture 188" descr="G:\KTP.jpg">
          <a:extLst>
            <a:ext uri="{FF2B5EF4-FFF2-40B4-BE49-F238E27FC236}">
              <a16:creationId xmlns:a16="http://schemas.microsoft.com/office/drawing/2014/main" id="{DE28CA1C-DCC1-4BDA-B54E-E5DEB6DE93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23770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148196</xdr:colOff>
      <xdr:row>212</xdr:row>
      <xdr:rowOff>0</xdr:rowOff>
    </xdr:to>
    <xdr:pic>
      <xdr:nvPicPr>
        <xdr:cNvPr id="190" name="Picture 189" descr="G:\KTP.jpg">
          <a:extLst>
            <a:ext uri="{FF2B5EF4-FFF2-40B4-BE49-F238E27FC236}">
              <a16:creationId xmlns:a16="http://schemas.microsoft.com/office/drawing/2014/main" id="{54D97922-3541-4321-9144-5A31369D19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51567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148197</xdr:colOff>
      <xdr:row>212</xdr:row>
      <xdr:rowOff>0</xdr:rowOff>
    </xdr:to>
    <xdr:pic>
      <xdr:nvPicPr>
        <xdr:cNvPr id="191" name="Picture 190" descr="G:\KTP.jpg">
          <a:extLst>
            <a:ext uri="{FF2B5EF4-FFF2-40B4-BE49-F238E27FC236}">
              <a16:creationId xmlns:a16="http://schemas.microsoft.com/office/drawing/2014/main" id="{77D66515-478E-4801-AAC7-ABECF2428F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51567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148196</xdr:colOff>
      <xdr:row>212</xdr:row>
      <xdr:rowOff>0</xdr:rowOff>
    </xdr:to>
    <xdr:pic>
      <xdr:nvPicPr>
        <xdr:cNvPr id="192" name="Picture 191" descr="G:\KTP.jpg">
          <a:extLst>
            <a:ext uri="{FF2B5EF4-FFF2-40B4-BE49-F238E27FC236}">
              <a16:creationId xmlns:a16="http://schemas.microsoft.com/office/drawing/2014/main" id="{C5F6AC12-BF5E-4235-BBD9-D3EBB7E8404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51567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17</xdr:col>
      <xdr:colOff>177287</xdr:colOff>
      <xdr:row>212</xdr:row>
      <xdr:rowOff>0</xdr:rowOff>
    </xdr:to>
    <xdr:pic>
      <xdr:nvPicPr>
        <xdr:cNvPr id="193" name="Picture 192" descr="G:\KTP.jpg">
          <a:extLst>
            <a:ext uri="{FF2B5EF4-FFF2-40B4-BE49-F238E27FC236}">
              <a16:creationId xmlns:a16="http://schemas.microsoft.com/office/drawing/2014/main" id="{56A63161-7B37-4A00-9B7C-48FDF944B41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87826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17</xdr:col>
      <xdr:colOff>177287</xdr:colOff>
      <xdr:row>212</xdr:row>
      <xdr:rowOff>0</xdr:rowOff>
    </xdr:to>
    <xdr:pic>
      <xdr:nvPicPr>
        <xdr:cNvPr id="194" name="Picture 193" descr="G:\KTP.jpg">
          <a:extLst>
            <a:ext uri="{FF2B5EF4-FFF2-40B4-BE49-F238E27FC236}">
              <a16:creationId xmlns:a16="http://schemas.microsoft.com/office/drawing/2014/main" id="{B3712373-F23F-46DC-B1A2-1BBB2CD7FD2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87826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658040</xdr:colOff>
      <xdr:row>212</xdr:row>
      <xdr:rowOff>0</xdr:rowOff>
    </xdr:to>
    <xdr:pic>
      <xdr:nvPicPr>
        <xdr:cNvPr id="195" name="Picture 194" descr="G:\KTP.jpg">
          <a:extLst>
            <a:ext uri="{FF2B5EF4-FFF2-40B4-BE49-F238E27FC236}">
              <a16:creationId xmlns:a16="http://schemas.microsoft.com/office/drawing/2014/main" id="{452953EA-01B8-4E24-9FE6-6F51C1E2B7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02551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658041</xdr:colOff>
      <xdr:row>212</xdr:row>
      <xdr:rowOff>0</xdr:rowOff>
    </xdr:to>
    <xdr:pic>
      <xdr:nvPicPr>
        <xdr:cNvPr id="196" name="Picture 195" descr="G:\KTP.jpg">
          <a:extLst>
            <a:ext uri="{FF2B5EF4-FFF2-40B4-BE49-F238E27FC236}">
              <a16:creationId xmlns:a16="http://schemas.microsoft.com/office/drawing/2014/main" id="{97AAA0EF-FC14-4277-B7A5-D0527A40DBE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0255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658040</xdr:colOff>
      <xdr:row>212</xdr:row>
      <xdr:rowOff>0</xdr:rowOff>
    </xdr:to>
    <xdr:pic>
      <xdr:nvPicPr>
        <xdr:cNvPr id="197" name="Picture 196" descr="G:\KTP.jpg">
          <a:extLst>
            <a:ext uri="{FF2B5EF4-FFF2-40B4-BE49-F238E27FC236}">
              <a16:creationId xmlns:a16="http://schemas.microsoft.com/office/drawing/2014/main" id="{95BF5FAA-3337-4EDB-A5B1-6C3BA865335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02551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17</xdr:col>
      <xdr:colOff>173659</xdr:colOff>
      <xdr:row>212</xdr:row>
      <xdr:rowOff>0</xdr:rowOff>
    </xdr:to>
    <xdr:pic>
      <xdr:nvPicPr>
        <xdr:cNvPr id="198" name="Picture 197" descr="G:\KTP.jpg">
          <a:extLst>
            <a:ext uri="{FF2B5EF4-FFF2-40B4-BE49-F238E27FC236}">
              <a16:creationId xmlns:a16="http://schemas.microsoft.com/office/drawing/2014/main" id="{27AE26CC-FD6A-43EB-AA37-7B30A75050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87463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15</xdr:col>
      <xdr:colOff>722866</xdr:colOff>
      <xdr:row>212</xdr:row>
      <xdr:rowOff>0</xdr:rowOff>
    </xdr:to>
    <xdr:pic>
      <xdr:nvPicPr>
        <xdr:cNvPr id="199" name="Picture 198" descr="G:\KTP.jpg">
          <a:extLst>
            <a:ext uri="{FF2B5EF4-FFF2-40B4-BE49-F238E27FC236}">
              <a16:creationId xmlns:a16="http://schemas.microsoft.com/office/drawing/2014/main" id="{78FA66BE-9CAB-4521-A363-D63BDBB36B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255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148196</xdr:colOff>
      <xdr:row>212</xdr:row>
      <xdr:rowOff>0</xdr:rowOff>
    </xdr:to>
    <xdr:pic>
      <xdr:nvPicPr>
        <xdr:cNvPr id="200" name="Picture 199" descr="G:\KTP.jpg">
          <a:extLst>
            <a:ext uri="{FF2B5EF4-FFF2-40B4-BE49-F238E27FC236}">
              <a16:creationId xmlns:a16="http://schemas.microsoft.com/office/drawing/2014/main" id="{37307708-6CCF-4EBD-8438-0C5D8E3100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51567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148197</xdr:colOff>
      <xdr:row>212</xdr:row>
      <xdr:rowOff>0</xdr:rowOff>
    </xdr:to>
    <xdr:pic>
      <xdr:nvPicPr>
        <xdr:cNvPr id="201" name="Picture 200" descr="G:\KTP.jpg">
          <a:extLst>
            <a:ext uri="{FF2B5EF4-FFF2-40B4-BE49-F238E27FC236}">
              <a16:creationId xmlns:a16="http://schemas.microsoft.com/office/drawing/2014/main" id="{637ECFC7-A387-408D-BA34-A5B175C9F81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51567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148196</xdr:colOff>
      <xdr:row>212</xdr:row>
      <xdr:rowOff>0</xdr:rowOff>
    </xdr:to>
    <xdr:pic>
      <xdr:nvPicPr>
        <xdr:cNvPr id="202" name="Picture 201" descr="G:\KTP.jpg">
          <a:extLst>
            <a:ext uri="{FF2B5EF4-FFF2-40B4-BE49-F238E27FC236}">
              <a16:creationId xmlns:a16="http://schemas.microsoft.com/office/drawing/2014/main" id="{18BB72C1-ECCB-422F-9489-16A12C446C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51567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17</xdr:col>
      <xdr:colOff>177287</xdr:colOff>
      <xdr:row>212</xdr:row>
      <xdr:rowOff>0</xdr:rowOff>
    </xdr:to>
    <xdr:pic>
      <xdr:nvPicPr>
        <xdr:cNvPr id="203" name="Picture 202" descr="G:\KTP.jpg">
          <a:extLst>
            <a:ext uri="{FF2B5EF4-FFF2-40B4-BE49-F238E27FC236}">
              <a16:creationId xmlns:a16="http://schemas.microsoft.com/office/drawing/2014/main" id="{1A160167-77F9-49A2-9A15-316985EBAA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87826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17</xdr:col>
      <xdr:colOff>177287</xdr:colOff>
      <xdr:row>212</xdr:row>
      <xdr:rowOff>0</xdr:rowOff>
    </xdr:to>
    <xdr:pic>
      <xdr:nvPicPr>
        <xdr:cNvPr id="204" name="Picture 203" descr="G:\KTP.jpg">
          <a:extLst>
            <a:ext uri="{FF2B5EF4-FFF2-40B4-BE49-F238E27FC236}">
              <a16:creationId xmlns:a16="http://schemas.microsoft.com/office/drawing/2014/main" id="{2D4C0495-FEA7-4185-B0AA-883673B8EC0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87826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658040</xdr:colOff>
      <xdr:row>212</xdr:row>
      <xdr:rowOff>0</xdr:rowOff>
    </xdr:to>
    <xdr:pic>
      <xdr:nvPicPr>
        <xdr:cNvPr id="205" name="Picture 204" descr="G:\KTP.jpg">
          <a:extLst>
            <a:ext uri="{FF2B5EF4-FFF2-40B4-BE49-F238E27FC236}">
              <a16:creationId xmlns:a16="http://schemas.microsoft.com/office/drawing/2014/main" id="{4EF4C6C9-C4B6-49D4-9813-FE64D36B88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02551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658041</xdr:colOff>
      <xdr:row>212</xdr:row>
      <xdr:rowOff>0</xdr:rowOff>
    </xdr:to>
    <xdr:pic>
      <xdr:nvPicPr>
        <xdr:cNvPr id="206" name="Picture 205" descr="G:\KTP.jpg">
          <a:extLst>
            <a:ext uri="{FF2B5EF4-FFF2-40B4-BE49-F238E27FC236}">
              <a16:creationId xmlns:a16="http://schemas.microsoft.com/office/drawing/2014/main" id="{F139AEAB-F2B3-46CB-ADB5-EEBB3EC71A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0255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658040</xdr:colOff>
      <xdr:row>212</xdr:row>
      <xdr:rowOff>0</xdr:rowOff>
    </xdr:to>
    <xdr:pic>
      <xdr:nvPicPr>
        <xdr:cNvPr id="207" name="Picture 206" descr="G:\KTP.jpg">
          <a:extLst>
            <a:ext uri="{FF2B5EF4-FFF2-40B4-BE49-F238E27FC236}">
              <a16:creationId xmlns:a16="http://schemas.microsoft.com/office/drawing/2014/main" id="{CC0A6253-4507-4EBB-8F39-9B305D47ED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02551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17</xdr:col>
      <xdr:colOff>173659</xdr:colOff>
      <xdr:row>212</xdr:row>
      <xdr:rowOff>0</xdr:rowOff>
    </xdr:to>
    <xdr:pic>
      <xdr:nvPicPr>
        <xdr:cNvPr id="208" name="Picture 207" descr="G:\KTP.jpg">
          <a:extLst>
            <a:ext uri="{FF2B5EF4-FFF2-40B4-BE49-F238E27FC236}">
              <a16:creationId xmlns:a16="http://schemas.microsoft.com/office/drawing/2014/main" id="{DF89102F-921B-4439-AA21-C759A91FA1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87463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17</xdr:col>
      <xdr:colOff>173659</xdr:colOff>
      <xdr:row>212</xdr:row>
      <xdr:rowOff>0</xdr:rowOff>
    </xdr:to>
    <xdr:pic>
      <xdr:nvPicPr>
        <xdr:cNvPr id="209" name="Picture 208" descr="G:\KTP.jpg">
          <a:extLst>
            <a:ext uri="{FF2B5EF4-FFF2-40B4-BE49-F238E27FC236}">
              <a16:creationId xmlns:a16="http://schemas.microsoft.com/office/drawing/2014/main" id="{EFF5A6F6-5A7F-4C87-AE3A-F135CD46E03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87463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171743</xdr:colOff>
      <xdr:row>212</xdr:row>
      <xdr:rowOff>0</xdr:rowOff>
    </xdr:from>
    <xdr:to>
      <xdr:col>17</xdr:col>
      <xdr:colOff>783817</xdr:colOff>
      <xdr:row>212</xdr:row>
      <xdr:rowOff>0</xdr:rowOff>
    </xdr:to>
    <xdr:pic>
      <xdr:nvPicPr>
        <xdr:cNvPr id="210" name="Picture 209" descr="G:\KTP.jpg">
          <a:extLst>
            <a:ext uri="{FF2B5EF4-FFF2-40B4-BE49-F238E27FC236}">
              <a16:creationId xmlns:a16="http://schemas.microsoft.com/office/drawing/2014/main" id="{14EB7FA2-87BC-4A4D-8F46-E4E404223C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39918" y="50425350"/>
          <a:ext cx="46982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420755</xdr:colOff>
      <xdr:row>212</xdr:row>
      <xdr:rowOff>0</xdr:rowOff>
    </xdr:from>
    <xdr:to>
      <xdr:col>15</xdr:col>
      <xdr:colOff>1065024</xdr:colOff>
      <xdr:row>212</xdr:row>
      <xdr:rowOff>0</xdr:rowOff>
    </xdr:to>
    <xdr:pic>
      <xdr:nvPicPr>
        <xdr:cNvPr id="211" name="Picture 210" descr="G:\KTP.jpg">
          <a:extLst>
            <a:ext uri="{FF2B5EF4-FFF2-40B4-BE49-F238E27FC236}">
              <a16:creationId xmlns:a16="http://schemas.microsoft.com/office/drawing/2014/main" id="{0C77A035-930E-48EE-89B1-B0A25285970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84080" y="50425350"/>
          <a:ext cx="256831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2271327</xdr:colOff>
      <xdr:row>212</xdr:row>
      <xdr:rowOff>0</xdr:rowOff>
    </xdr:from>
    <xdr:to>
      <xdr:col>20</xdr:col>
      <xdr:colOff>499422</xdr:colOff>
      <xdr:row>212</xdr:row>
      <xdr:rowOff>0</xdr:rowOff>
    </xdr:to>
    <xdr:pic>
      <xdr:nvPicPr>
        <xdr:cNvPr id="212" name="Picture 211" descr="G:\KTP.jpg">
          <a:extLst>
            <a:ext uri="{FF2B5EF4-FFF2-40B4-BE49-F238E27FC236}">
              <a16:creationId xmlns:a16="http://schemas.microsoft.com/office/drawing/2014/main" id="{7A1FCEBF-123E-457B-B651-038E974F93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25727" y="50425350"/>
          <a:ext cx="1933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15</xdr:col>
      <xdr:colOff>722866</xdr:colOff>
      <xdr:row>212</xdr:row>
      <xdr:rowOff>0</xdr:rowOff>
    </xdr:to>
    <xdr:pic>
      <xdr:nvPicPr>
        <xdr:cNvPr id="213" name="Picture 212" descr="G:\KTP.jpg">
          <a:extLst>
            <a:ext uri="{FF2B5EF4-FFF2-40B4-BE49-F238E27FC236}">
              <a16:creationId xmlns:a16="http://schemas.microsoft.com/office/drawing/2014/main" id="{248705B8-BCD8-4CB6-878C-31F5258C6B0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255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15</xdr:col>
      <xdr:colOff>1403755</xdr:colOff>
      <xdr:row>212</xdr:row>
      <xdr:rowOff>0</xdr:rowOff>
    </xdr:to>
    <xdr:pic>
      <xdr:nvPicPr>
        <xdr:cNvPr id="214" name="Picture 213" descr="G:\KTP.jpg">
          <a:extLst>
            <a:ext uri="{FF2B5EF4-FFF2-40B4-BE49-F238E27FC236}">
              <a16:creationId xmlns:a16="http://schemas.microsoft.com/office/drawing/2014/main" id="{A7E8264E-885E-4037-84DE-85C4E8E291F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2377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15</xdr:col>
      <xdr:colOff>1403754</xdr:colOff>
      <xdr:row>212</xdr:row>
      <xdr:rowOff>0</xdr:rowOff>
    </xdr:to>
    <xdr:pic>
      <xdr:nvPicPr>
        <xdr:cNvPr id="215" name="Picture 214" descr="G:\KTP.jpg">
          <a:extLst>
            <a:ext uri="{FF2B5EF4-FFF2-40B4-BE49-F238E27FC236}">
              <a16:creationId xmlns:a16="http://schemas.microsoft.com/office/drawing/2014/main" id="{D7EA306A-9EBE-4981-A85F-162BC3FABE2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23770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148196</xdr:colOff>
      <xdr:row>212</xdr:row>
      <xdr:rowOff>0</xdr:rowOff>
    </xdr:to>
    <xdr:pic>
      <xdr:nvPicPr>
        <xdr:cNvPr id="216" name="Picture 215" descr="G:\KTP.jpg">
          <a:extLst>
            <a:ext uri="{FF2B5EF4-FFF2-40B4-BE49-F238E27FC236}">
              <a16:creationId xmlns:a16="http://schemas.microsoft.com/office/drawing/2014/main" id="{A708E8BF-196B-47DB-BFB5-BA1DE3942BA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51567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148197</xdr:colOff>
      <xdr:row>212</xdr:row>
      <xdr:rowOff>0</xdr:rowOff>
    </xdr:to>
    <xdr:pic>
      <xdr:nvPicPr>
        <xdr:cNvPr id="217" name="Picture 216" descr="G:\KTP.jpg">
          <a:extLst>
            <a:ext uri="{FF2B5EF4-FFF2-40B4-BE49-F238E27FC236}">
              <a16:creationId xmlns:a16="http://schemas.microsoft.com/office/drawing/2014/main" id="{F5596181-5748-450F-A858-B1F86765AF3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51567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148196</xdr:colOff>
      <xdr:row>212</xdr:row>
      <xdr:rowOff>0</xdr:rowOff>
    </xdr:to>
    <xdr:pic>
      <xdr:nvPicPr>
        <xdr:cNvPr id="218" name="Picture 217" descr="G:\KTP.jpg">
          <a:extLst>
            <a:ext uri="{FF2B5EF4-FFF2-40B4-BE49-F238E27FC236}">
              <a16:creationId xmlns:a16="http://schemas.microsoft.com/office/drawing/2014/main" id="{8240CC4D-4C34-48DC-9447-62598B03F4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51567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17</xdr:col>
      <xdr:colOff>177848</xdr:colOff>
      <xdr:row>212</xdr:row>
      <xdr:rowOff>0</xdr:rowOff>
    </xdr:to>
    <xdr:pic>
      <xdr:nvPicPr>
        <xdr:cNvPr id="219" name="Picture 218" descr="G:\KTP.jpg">
          <a:extLst>
            <a:ext uri="{FF2B5EF4-FFF2-40B4-BE49-F238E27FC236}">
              <a16:creationId xmlns:a16="http://schemas.microsoft.com/office/drawing/2014/main" id="{BB59742B-438A-47F7-8B77-2C3942CDDFE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87882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17</xdr:col>
      <xdr:colOff>177848</xdr:colOff>
      <xdr:row>212</xdr:row>
      <xdr:rowOff>0</xdr:rowOff>
    </xdr:to>
    <xdr:pic>
      <xdr:nvPicPr>
        <xdr:cNvPr id="220" name="Picture 219" descr="G:\KTP.jpg">
          <a:extLst>
            <a:ext uri="{FF2B5EF4-FFF2-40B4-BE49-F238E27FC236}">
              <a16:creationId xmlns:a16="http://schemas.microsoft.com/office/drawing/2014/main" id="{CDA0182F-EA05-491C-92D7-831D1C66C7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87882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658040</xdr:colOff>
      <xdr:row>212</xdr:row>
      <xdr:rowOff>0</xdr:rowOff>
    </xdr:to>
    <xdr:pic>
      <xdr:nvPicPr>
        <xdr:cNvPr id="221" name="Picture 220" descr="G:\KTP.jpg">
          <a:extLst>
            <a:ext uri="{FF2B5EF4-FFF2-40B4-BE49-F238E27FC236}">
              <a16:creationId xmlns:a16="http://schemas.microsoft.com/office/drawing/2014/main" id="{4FBD75C8-9BAA-4B6B-B208-6019A7F04A6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02551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658041</xdr:colOff>
      <xdr:row>212</xdr:row>
      <xdr:rowOff>0</xdr:rowOff>
    </xdr:to>
    <xdr:pic>
      <xdr:nvPicPr>
        <xdr:cNvPr id="222" name="Picture 221" descr="G:\KTP.jpg">
          <a:extLst>
            <a:ext uri="{FF2B5EF4-FFF2-40B4-BE49-F238E27FC236}">
              <a16:creationId xmlns:a16="http://schemas.microsoft.com/office/drawing/2014/main" id="{86F18302-F871-4641-981B-94669730629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0255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658040</xdr:colOff>
      <xdr:row>212</xdr:row>
      <xdr:rowOff>0</xdr:rowOff>
    </xdr:to>
    <xdr:pic>
      <xdr:nvPicPr>
        <xdr:cNvPr id="223" name="Picture 222" descr="G:\KTP.jpg">
          <a:extLst>
            <a:ext uri="{FF2B5EF4-FFF2-40B4-BE49-F238E27FC236}">
              <a16:creationId xmlns:a16="http://schemas.microsoft.com/office/drawing/2014/main" id="{5AA9060C-9D4B-42EA-A59A-1AE7981ED7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02551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17</xdr:col>
      <xdr:colOff>174220</xdr:colOff>
      <xdr:row>212</xdr:row>
      <xdr:rowOff>0</xdr:rowOff>
    </xdr:to>
    <xdr:pic>
      <xdr:nvPicPr>
        <xdr:cNvPr id="224" name="Picture 223" descr="G:\KTP.jpg">
          <a:extLst>
            <a:ext uri="{FF2B5EF4-FFF2-40B4-BE49-F238E27FC236}">
              <a16:creationId xmlns:a16="http://schemas.microsoft.com/office/drawing/2014/main" id="{6E18026D-7BF0-467F-8604-44FF2E1345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87519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15</xdr:col>
      <xdr:colOff>722866</xdr:colOff>
      <xdr:row>212</xdr:row>
      <xdr:rowOff>0</xdr:rowOff>
    </xdr:to>
    <xdr:pic>
      <xdr:nvPicPr>
        <xdr:cNvPr id="225" name="Picture 224" descr="G:\KTP.jpg">
          <a:extLst>
            <a:ext uri="{FF2B5EF4-FFF2-40B4-BE49-F238E27FC236}">
              <a16:creationId xmlns:a16="http://schemas.microsoft.com/office/drawing/2014/main" id="{9EE06BE9-FA45-4B48-82F0-778DB8460C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255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148196</xdr:colOff>
      <xdr:row>212</xdr:row>
      <xdr:rowOff>0</xdr:rowOff>
    </xdr:to>
    <xdr:pic>
      <xdr:nvPicPr>
        <xdr:cNvPr id="226" name="Picture 225" descr="G:\KTP.jpg">
          <a:extLst>
            <a:ext uri="{FF2B5EF4-FFF2-40B4-BE49-F238E27FC236}">
              <a16:creationId xmlns:a16="http://schemas.microsoft.com/office/drawing/2014/main" id="{EBC14E20-21A6-430A-BE90-3A13B790AD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51567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148197</xdr:colOff>
      <xdr:row>212</xdr:row>
      <xdr:rowOff>0</xdr:rowOff>
    </xdr:to>
    <xdr:pic>
      <xdr:nvPicPr>
        <xdr:cNvPr id="227" name="Picture 226" descr="G:\KTP.jpg">
          <a:extLst>
            <a:ext uri="{FF2B5EF4-FFF2-40B4-BE49-F238E27FC236}">
              <a16:creationId xmlns:a16="http://schemas.microsoft.com/office/drawing/2014/main" id="{AA6293D6-0142-4324-8DFD-6A5B55BD21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51567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148196</xdr:colOff>
      <xdr:row>212</xdr:row>
      <xdr:rowOff>0</xdr:rowOff>
    </xdr:to>
    <xdr:pic>
      <xdr:nvPicPr>
        <xdr:cNvPr id="228" name="Picture 227" descr="G:\KTP.jpg">
          <a:extLst>
            <a:ext uri="{FF2B5EF4-FFF2-40B4-BE49-F238E27FC236}">
              <a16:creationId xmlns:a16="http://schemas.microsoft.com/office/drawing/2014/main" id="{9E7BC7C5-D233-4019-90C7-6E984D2E95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351567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17</xdr:col>
      <xdr:colOff>177848</xdr:colOff>
      <xdr:row>212</xdr:row>
      <xdr:rowOff>0</xdr:rowOff>
    </xdr:to>
    <xdr:pic>
      <xdr:nvPicPr>
        <xdr:cNvPr id="229" name="Picture 228" descr="G:\KTP.jpg">
          <a:extLst>
            <a:ext uri="{FF2B5EF4-FFF2-40B4-BE49-F238E27FC236}">
              <a16:creationId xmlns:a16="http://schemas.microsoft.com/office/drawing/2014/main" id="{438D4EB7-16DC-472F-89F0-B728A1CF0F0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87882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17</xdr:col>
      <xdr:colOff>177848</xdr:colOff>
      <xdr:row>212</xdr:row>
      <xdr:rowOff>0</xdr:rowOff>
    </xdr:to>
    <xdr:pic>
      <xdr:nvPicPr>
        <xdr:cNvPr id="230" name="Picture 229" descr="G:\KTP.jpg">
          <a:extLst>
            <a:ext uri="{FF2B5EF4-FFF2-40B4-BE49-F238E27FC236}">
              <a16:creationId xmlns:a16="http://schemas.microsoft.com/office/drawing/2014/main" id="{316F3CC1-A7AE-43E3-81F9-6FE4D43DC05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87882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658040</xdr:colOff>
      <xdr:row>212</xdr:row>
      <xdr:rowOff>0</xdr:rowOff>
    </xdr:to>
    <xdr:pic>
      <xdr:nvPicPr>
        <xdr:cNvPr id="231" name="Picture 230" descr="G:\KTP.jpg">
          <a:extLst>
            <a:ext uri="{FF2B5EF4-FFF2-40B4-BE49-F238E27FC236}">
              <a16:creationId xmlns:a16="http://schemas.microsoft.com/office/drawing/2014/main" id="{CBEB7568-F0E6-4BED-A7AC-D06BF548A61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02551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658041</xdr:colOff>
      <xdr:row>212</xdr:row>
      <xdr:rowOff>0</xdr:rowOff>
    </xdr:to>
    <xdr:pic>
      <xdr:nvPicPr>
        <xdr:cNvPr id="232" name="Picture 231" descr="G:\KTP.jpg">
          <a:extLst>
            <a:ext uri="{FF2B5EF4-FFF2-40B4-BE49-F238E27FC236}">
              <a16:creationId xmlns:a16="http://schemas.microsoft.com/office/drawing/2014/main" id="{57B6A8A6-0168-4D3A-BBF9-0B9345F36F9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0255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16</xdr:col>
      <xdr:colOff>658040</xdr:colOff>
      <xdr:row>212</xdr:row>
      <xdr:rowOff>0</xdr:rowOff>
    </xdr:to>
    <xdr:pic>
      <xdr:nvPicPr>
        <xdr:cNvPr id="233" name="Picture 232" descr="G:\KTP.jpg">
          <a:extLst>
            <a:ext uri="{FF2B5EF4-FFF2-40B4-BE49-F238E27FC236}">
              <a16:creationId xmlns:a16="http://schemas.microsoft.com/office/drawing/2014/main" id="{FF962270-8E1D-4B45-B446-6B5590217D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02551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17</xdr:col>
      <xdr:colOff>174220</xdr:colOff>
      <xdr:row>212</xdr:row>
      <xdr:rowOff>0</xdr:rowOff>
    </xdr:to>
    <xdr:pic>
      <xdr:nvPicPr>
        <xdr:cNvPr id="234" name="Picture 233" descr="G:\KTP.jpg">
          <a:extLst>
            <a:ext uri="{FF2B5EF4-FFF2-40B4-BE49-F238E27FC236}">
              <a16:creationId xmlns:a16="http://schemas.microsoft.com/office/drawing/2014/main" id="{9838CF44-F046-4730-BC5E-4DEB5A073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87519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212</xdr:row>
      <xdr:rowOff>0</xdr:rowOff>
    </xdr:from>
    <xdr:to>
      <xdr:col>17</xdr:col>
      <xdr:colOff>174220</xdr:colOff>
      <xdr:row>212</xdr:row>
      <xdr:rowOff>0</xdr:rowOff>
    </xdr:to>
    <xdr:pic>
      <xdr:nvPicPr>
        <xdr:cNvPr id="235" name="Picture 234" descr="G:\KTP.jpg">
          <a:extLst>
            <a:ext uri="{FF2B5EF4-FFF2-40B4-BE49-F238E27FC236}">
              <a16:creationId xmlns:a16="http://schemas.microsoft.com/office/drawing/2014/main" id="{E6C8991F-F457-4755-9532-09C7356B24E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50425350"/>
          <a:ext cx="487519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518726</xdr:colOff>
      <xdr:row>212</xdr:row>
      <xdr:rowOff>0</xdr:rowOff>
    </xdr:from>
    <xdr:to>
      <xdr:col>15</xdr:col>
      <xdr:colOff>643200</xdr:colOff>
      <xdr:row>212</xdr:row>
      <xdr:rowOff>0</xdr:rowOff>
    </xdr:to>
    <xdr:pic>
      <xdr:nvPicPr>
        <xdr:cNvPr id="236" name="Picture 235" descr="G:\KTP.jpg">
          <a:extLst>
            <a:ext uri="{FF2B5EF4-FFF2-40B4-BE49-F238E27FC236}">
              <a16:creationId xmlns:a16="http://schemas.microsoft.com/office/drawing/2014/main" id="{EEF26D77-72CB-4FD1-B746-BCB3E0B8F9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77201" y="50425350"/>
          <a:ext cx="27533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212</xdr:row>
      <xdr:rowOff>0</xdr:rowOff>
    </xdr:from>
    <xdr:ext cx="304800" cy="299357"/>
    <xdr:sp macro="" textlink="">
      <xdr:nvSpPr>
        <xdr:cNvPr id="237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5AE63725-BAAF-48C6-BAE1-A8F0B4BDBC5E}"/>
            </a:ext>
          </a:extLst>
        </xdr:cNvPr>
        <xdr:cNvSpPr>
          <a:spLocks noChangeAspect="1" noChangeArrowheads="1"/>
        </xdr:cNvSpPr>
      </xdr:nvSpPr>
      <xdr:spPr bwMode="auto">
        <a:xfrm>
          <a:off x="685800" y="50425350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212</xdr:row>
      <xdr:rowOff>0</xdr:rowOff>
    </xdr:from>
    <xdr:ext cx="304800" cy="299357"/>
    <xdr:sp macro="" textlink="">
      <xdr:nvSpPr>
        <xdr:cNvPr id="238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EFFBEB8E-F493-46FE-A49F-D26179898D64}"/>
            </a:ext>
          </a:extLst>
        </xdr:cNvPr>
        <xdr:cNvSpPr>
          <a:spLocks noChangeAspect="1" noChangeArrowheads="1"/>
        </xdr:cNvSpPr>
      </xdr:nvSpPr>
      <xdr:spPr bwMode="auto">
        <a:xfrm>
          <a:off x="685800" y="50425350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212</xdr:row>
      <xdr:rowOff>0</xdr:rowOff>
    </xdr:from>
    <xdr:ext cx="304800" cy="299357"/>
    <xdr:sp macro="" textlink="">
      <xdr:nvSpPr>
        <xdr:cNvPr id="239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7D9EEDE7-48EC-4AEF-839B-42950C98CD7D}"/>
            </a:ext>
          </a:extLst>
        </xdr:cNvPr>
        <xdr:cNvSpPr>
          <a:spLocks noChangeAspect="1" noChangeArrowheads="1"/>
        </xdr:cNvSpPr>
      </xdr:nvSpPr>
      <xdr:spPr bwMode="auto">
        <a:xfrm>
          <a:off x="685800" y="50425350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212</xdr:row>
      <xdr:rowOff>0</xdr:rowOff>
    </xdr:from>
    <xdr:ext cx="304800" cy="299357"/>
    <xdr:sp macro="" textlink="">
      <xdr:nvSpPr>
        <xdr:cNvPr id="240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115D6460-1CFB-4920-93E5-3E38308D67E5}"/>
            </a:ext>
          </a:extLst>
        </xdr:cNvPr>
        <xdr:cNvSpPr>
          <a:spLocks noChangeAspect="1" noChangeArrowheads="1"/>
        </xdr:cNvSpPr>
      </xdr:nvSpPr>
      <xdr:spPr bwMode="auto">
        <a:xfrm>
          <a:off x="685800" y="50425350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13</xdr:col>
      <xdr:colOff>90101</xdr:colOff>
      <xdr:row>208</xdr:row>
      <xdr:rowOff>0</xdr:rowOff>
    </xdr:from>
    <xdr:to>
      <xdr:col>15</xdr:col>
      <xdr:colOff>171168</xdr:colOff>
      <xdr:row>208</xdr:row>
      <xdr:rowOff>0</xdr:rowOff>
    </xdr:to>
    <xdr:pic>
      <xdr:nvPicPr>
        <xdr:cNvPr id="241" name="Picture 240" descr="G:\KTP.jpg">
          <a:extLst>
            <a:ext uri="{FF2B5EF4-FFF2-40B4-BE49-F238E27FC236}">
              <a16:creationId xmlns:a16="http://schemas.microsoft.com/office/drawing/2014/main" id="{22FEA277-196B-4A72-9155-793C013A37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200511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15</xdr:col>
      <xdr:colOff>599273</xdr:colOff>
      <xdr:row>208</xdr:row>
      <xdr:rowOff>0</xdr:rowOff>
    </xdr:to>
    <xdr:pic>
      <xdr:nvPicPr>
        <xdr:cNvPr id="242" name="Picture 241" descr="G:\KTP.jpg">
          <a:extLst>
            <a:ext uri="{FF2B5EF4-FFF2-40B4-BE49-F238E27FC236}">
              <a16:creationId xmlns:a16="http://schemas.microsoft.com/office/drawing/2014/main" id="{4BB1BC21-0B9A-4C42-A2AE-2C9A8D5F63E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243322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15</xdr:col>
      <xdr:colOff>599272</xdr:colOff>
      <xdr:row>208</xdr:row>
      <xdr:rowOff>0</xdr:rowOff>
    </xdr:to>
    <xdr:pic>
      <xdr:nvPicPr>
        <xdr:cNvPr id="243" name="Picture 242" descr="G:\KTP.jpg">
          <a:extLst>
            <a:ext uri="{FF2B5EF4-FFF2-40B4-BE49-F238E27FC236}">
              <a16:creationId xmlns:a16="http://schemas.microsoft.com/office/drawing/2014/main" id="{E3DC1360-E8B6-4D2F-906A-A199CF3E0AE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243322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15</xdr:col>
      <xdr:colOff>893565</xdr:colOff>
      <xdr:row>208</xdr:row>
      <xdr:rowOff>0</xdr:rowOff>
    </xdr:to>
    <xdr:pic>
      <xdr:nvPicPr>
        <xdr:cNvPr id="244" name="Picture 243" descr="G:\KTP.jpg">
          <a:extLst>
            <a:ext uri="{FF2B5EF4-FFF2-40B4-BE49-F238E27FC236}">
              <a16:creationId xmlns:a16="http://schemas.microsoft.com/office/drawing/2014/main" id="{903B122B-E5CF-47B7-A264-7EB9632405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272751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15</xdr:col>
      <xdr:colOff>893566</xdr:colOff>
      <xdr:row>208</xdr:row>
      <xdr:rowOff>0</xdr:rowOff>
    </xdr:to>
    <xdr:pic>
      <xdr:nvPicPr>
        <xdr:cNvPr id="245" name="Picture 244" descr="G:\KTP.jpg">
          <a:extLst>
            <a:ext uri="{FF2B5EF4-FFF2-40B4-BE49-F238E27FC236}">
              <a16:creationId xmlns:a16="http://schemas.microsoft.com/office/drawing/2014/main" id="{A3D90D13-E81E-4910-8229-E085133153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27275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15</xdr:col>
      <xdr:colOff>893565</xdr:colOff>
      <xdr:row>208</xdr:row>
      <xdr:rowOff>0</xdr:rowOff>
    </xdr:to>
    <xdr:pic>
      <xdr:nvPicPr>
        <xdr:cNvPr id="246" name="Picture 245" descr="G:\KTP.jpg">
          <a:extLst>
            <a:ext uri="{FF2B5EF4-FFF2-40B4-BE49-F238E27FC236}">
              <a16:creationId xmlns:a16="http://schemas.microsoft.com/office/drawing/2014/main" id="{6E98D79A-4CBA-4885-8F4E-3AF57249300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272751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290930</xdr:colOff>
      <xdr:row>208</xdr:row>
      <xdr:rowOff>0</xdr:rowOff>
    </xdr:to>
    <xdr:pic>
      <xdr:nvPicPr>
        <xdr:cNvPr id="247" name="Picture 246" descr="G:\KTP.jpg">
          <a:extLst>
            <a:ext uri="{FF2B5EF4-FFF2-40B4-BE49-F238E27FC236}">
              <a16:creationId xmlns:a16="http://schemas.microsoft.com/office/drawing/2014/main" id="{B7E057EB-48C3-4270-BCB8-C4E2F118AE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6584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290930</xdr:colOff>
      <xdr:row>208</xdr:row>
      <xdr:rowOff>0</xdr:rowOff>
    </xdr:to>
    <xdr:pic>
      <xdr:nvPicPr>
        <xdr:cNvPr id="248" name="Picture 247" descr="G:\KTP.jpg">
          <a:extLst>
            <a:ext uri="{FF2B5EF4-FFF2-40B4-BE49-F238E27FC236}">
              <a16:creationId xmlns:a16="http://schemas.microsoft.com/office/drawing/2014/main" id="{F2FE9DC4-3CC9-464D-8393-F85B951AD9B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6584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15</xdr:col>
      <xdr:colOff>1479180</xdr:colOff>
      <xdr:row>208</xdr:row>
      <xdr:rowOff>0</xdr:rowOff>
    </xdr:to>
    <xdr:pic>
      <xdr:nvPicPr>
        <xdr:cNvPr id="249" name="Picture 248" descr="G:\KTP.jpg">
          <a:extLst>
            <a:ext uri="{FF2B5EF4-FFF2-40B4-BE49-F238E27FC236}">
              <a16:creationId xmlns:a16="http://schemas.microsoft.com/office/drawing/2014/main" id="{D3409337-4481-4335-AC87-A84BFFF597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3131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15</xdr:col>
      <xdr:colOff>1479181</xdr:colOff>
      <xdr:row>208</xdr:row>
      <xdr:rowOff>0</xdr:rowOff>
    </xdr:to>
    <xdr:pic>
      <xdr:nvPicPr>
        <xdr:cNvPr id="250" name="Picture 249" descr="G:\KTP.jpg">
          <a:extLst>
            <a:ext uri="{FF2B5EF4-FFF2-40B4-BE49-F238E27FC236}">
              <a16:creationId xmlns:a16="http://schemas.microsoft.com/office/drawing/2014/main" id="{0DC75C4D-455F-4B2A-89C7-5889D9D1BF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31313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15</xdr:col>
      <xdr:colOff>1479180</xdr:colOff>
      <xdr:row>208</xdr:row>
      <xdr:rowOff>0</xdr:rowOff>
    </xdr:to>
    <xdr:pic>
      <xdr:nvPicPr>
        <xdr:cNvPr id="251" name="Picture 250" descr="G:\KTP.jpg">
          <a:extLst>
            <a:ext uri="{FF2B5EF4-FFF2-40B4-BE49-F238E27FC236}">
              <a16:creationId xmlns:a16="http://schemas.microsoft.com/office/drawing/2014/main" id="{2B6BC2C5-444B-46A9-B363-BAA7A661FA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3131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287302</xdr:colOff>
      <xdr:row>208</xdr:row>
      <xdr:rowOff>0</xdr:rowOff>
    </xdr:to>
    <xdr:pic>
      <xdr:nvPicPr>
        <xdr:cNvPr id="252" name="Picture 251" descr="G:\KTP.jpg">
          <a:extLst>
            <a:ext uri="{FF2B5EF4-FFF2-40B4-BE49-F238E27FC236}">
              <a16:creationId xmlns:a16="http://schemas.microsoft.com/office/drawing/2014/main" id="{6AF8B07B-5D23-411B-98CF-1A2FC994809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65477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15</xdr:col>
      <xdr:colOff>171168</xdr:colOff>
      <xdr:row>208</xdr:row>
      <xdr:rowOff>0</xdr:rowOff>
    </xdr:to>
    <xdr:pic>
      <xdr:nvPicPr>
        <xdr:cNvPr id="253" name="Picture 252" descr="G:\KTP.jpg">
          <a:extLst>
            <a:ext uri="{FF2B5EF4-FFF2-40B4-BE49-F238E27FC236}">
              <a16:creationId xmlns:a16="http://schemas.microsoft.com/office/drawing/2014/main" id="{18E4638C-050D-47CD-A696-B9AE300BDCF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200511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15</xdr:col>
      <xdr:colOff>893565</xdr:colOff>
      <xdr:row>208</xdr:row>
      <xdr:rowOff>0</xdr:rowOff>
    </xdr:to>
    <xdr:pic>
      <xdr:nvPicPr>
        <xdr:cNvPr id="254" name="Picture 253" descr="G:\KTP.jpg">
          <a:extLst>
            <a:ext uri="{FF2B5EF4-FFF2-40B4-BE49-F238E27FC236}">
              <a16:creationId xmlns:a16="http://schemas.microsoft.com/office/drawing/2014/main" id="{DCCB6120-C531-41DE-9424-015822F1A23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272751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15</xdr:col>
      <xdr:colOff>893566</xdr:colOff>
      <xdr:row>208</xdr:row>
      <xdr:rowOff>0</xdr:rowOff>
    </xdr:to>
    <xdr:pic>
      <xdr:nvPicPr>
        <xdr:cNvPr id="255" name="Picture 254" descr="G:\KTP.jpg">
          <a:extLst>
            <a:ext uri="{FF2B5EF4-FFF2-40B4-BE49-F238E27FC236}">
              <a16:creationId xmlns:a16="http://schemas.microsoft.com/office/drawing/2014/main" id="{625FE3C7-84C7-4987-AC9D-1EE9B5437C1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27275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15</xdr:col>
      <xdr:colOff>893565</xdr:colOff>
      <xdr:row>208</xdr:row>
      <xdr:rowOff>0</xdr:rowOff>
    </xdr:to>
    <xdr:pic>
      <xdr:nvPicPr>
        <xdr:cNvPr id="256" name="Picture 255" descr="G:\KTP.jpg">
          <a:extLst>
            <a:ext uri="{FF2B5EF4-FFF2-40B4-BE49-F238E27FC236}">
              <a16:creationId xmlns:a16="http://schemas.microsoft.com/office/drawing/2014/main" id="{5EE560D9-1B3A-4218-BF8C-A7A8E9928B6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272751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290930</xdr:colOff>
      <xdr:row>208</xdr:row>
      <xdr:rowOff>0</xdr:rowOff>
    </xdr:to>
    <xdr:pic>
      <xdr:nvPicPr>
        <xdr:cNvPr id="257" name="Picture 256" descr="G:\KTP.jpg">
          <a:extLst>
            <a:ext uri="{FF2B5EF4-FFF2-40B4-BE49-F238E27FC236}">
              <a16:creationId xmlns:a16="http://schemas.microsoft.com/office/drawing/2014/main" id="{248F5603-BE12-4CE7-AEF4-91B42386245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6584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290930</xdr:colOff>
      <xdr:row>208</xdr:row>
      <xdr:rowOff>0</xdr:rowOff>
    </xdr:to>
    <xdr:pic>
      <xdr:nvPicPr>
        <xdr:cNvPr id="258" name="Picture 257" descr="G:\KTP.jpg">
          <a:extLst>
            <a:ext uri="{FF2B5EF4-FFF2-40B4-BE49-F238E27FC236}">
              <a16:creationId xmlns:a16="http://schemas.microsoft.com/office/drawing/2014/main" id="{44E4FA17-A3B0-415D-94B0-AB493EBAE5B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6584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15</xdr:col>
      <xdr:colOff>1479180</xdr:colOff>
      <xdr:row>208</xdr:row>
      <xdr:rowOff>0</xdr:rowOff>
    </xdr:to>
    <xdr:pic>
      <xdr:nvPicPr>
        <xdr:cNvPr id="259" name="Picture 258" descr="G:\KTP.jpg">
          <a:extLst>
            <a:ext uri="{FF2B5EF4-FFF2-40B4-BE49-F238E27FC236}">
              <a16:creationId xmlns:a16="http://schemas.microsoft.com/office/drawing/2014/main" id="{F725A0B3-8E23-49DD-85A1-96E5E911EC3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3131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15</xdr:col>
      <xdr:colOff>1479181</xdr:colOff>
      <xdr:row>208</xdr:row>
      <xdr:rowOff>0</xdr:rowOff>
    </xdr:to>
    <xdr:pic>
      <xdr:nvPicPr>
        <xdr:cNvPr id="260" name="Picture 259" descr="G:\KTP.jpg">
          <a:extLst>
            <a:ext uri="{FF2B5EF4-FFF2-40B4-BE49-F238E27FC236}">
              <a16:creationId xmlns:a16="http://schemas.microsoft.com/office/drawing/2014/main" id="{4994481C-3699-49EE-B09B-F87F90B7504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31313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15</xdr:col>
      <xdr:colOff>1479180</xdr:colOff>
      <xdr:row>208</xdr:row>
      <xdr:rowOff>0</xdr:rowOff>
    </xdr:to>
    <xdr:pic>
      <xdr:nvPicPr>
        <xdr:cNvPr id="261" name="Picture 260" descr="G:\KTP.jpg">
          <a:extLst>
            <a:ext uri="{FF2B5EF4-FFF2-40B4-BE49-F238E27FC236}">
              <a16:creationId xmlns:a16="http://schemas.microsoft.com/office/drawing/2014/main" id="{237EE691-401C-4156-AF3F-472127342D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3131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287302</xdr:colOff>
      <xdr:row>208</xdr:row>
      <xdr:rowOff>0</xdr:rowOff>
    </xdr:to>
    <xdr:pic>
      <xdr:nvPicPr>
        <xdr:cNvPr id="262" name="Picture 261" descr="G:\KTP.jpg">
          <a:extLst>
            <a:ext uri="{FF2B5EF4-FFF2-40B4-BE49-F238E27FC236}">
              <a16:creationId xmlns:a16="http://schemas.microsoft.com/office/drawing/2014/main" id="{A90163E3-4A1E-42D8-A18A-E2E4FCF6C26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65477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287302</xdr:colOff>
      <xdr:row>208</xdr:row>
      <xdr:rowOff>0</xdr:rowOff>
    </xdr:to>
    <xdr:pic>
      <xdr:nvPicPr>
        <xdr:cNvPr id="263" name="Picture 262" descr="G:\KTP.jpg">
          <a:extLst>
            <a:ext uri="{FF2B5EF4-FFF2-40B4-BE49-F238E27FC236}">
              <a16:creationId xmlns:a16="http://schemas.microsoft.com/office/drawing/2014/main" id="{13E74FAD-293C-40C6-B800-E6431D64CB3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65477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11206</xdr:colOff>
      <xdr:row>208</xdr:row>
      <xdr:rowOff>0</xdr:rowOff>
    </xdr:from>
    <xdr:to>
      <xdr:col>16</xdr:col>
      <xdr:colOff>485710</xdr:colOff>
      <xdr:row>208</xdr:row>
      <xdr:rowOff>0</xdr:rowOff>
    </xdr:to>
    <xdr:pic>
      <xdr:nvPicPr>
        <xdr:cNvPr id="264" name="Picture 263" descr="G:\KTP.jpg">
          <a:extLst>
            <a:ext uri="{FF2B5EF4-FFF2-40B4-BE49-F238E27FC236}">
              <a16:creationId xmlns:a16="http://schemas.microsoft.com/office/drawing/2014/main" id="{11C13377-4857-4591-9B9D-D8DD52E485B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298581" y="49606200"/>
          <a:ext cx="20080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6493</xdr:colOff>
      <xdr:row>208</xdr:row>
      <xdr:rowOff>0</xdr:rowOff>
    </xdr:from>
    <xdr:to>
      <xdr:col>15</xdr:col>
      <xdr:colOff>344077</xdr:colOff>
      <xdr:row>208</xdr:row>
      <xdr:rowOff>0</xdr:rowOff>
    </xdr:to>
    <xdr:pic>
      <xdr:nvPicPr>
        <xdr:cNvPr id="265" name="Picture 264" descr="G:\KTP.jpg">
          <a:extLst>
            <a:ext uri="{FF2B5EF4-FFF2-40B4-BE49-F238E27FC236}">
              <a16:creationId xmlns:a16="http://schemas.microsoft.com/office/drawing/2014/main" id="{89CF8C3D-7EF3-4F65-8E36-FF2967EAE2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9818" y="49606200"/>
          <a:ext cx="226163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208</xdr:row>
      <xdr:rowOff>0</xdr:rowOff>
    </xdr:from>
    <xdr:to>
      <xdr:col>22</xdr:col>
      <xdr:colOff>450967</xdr:colOff>
      <xdr:row>208</xdr:row>
      <xdr:rowOff>0</xdr:rowOff>
    </xdr:to>
    <xdr:pic>
      <xdr:nvPicPr>
        <xdr:cNvPr id="266" name="Picture 265" descr="G:\KTP.jpg">
          <a:extLst>
            <a:ext uri="{FF2B5EF4-FFF2-40B4-BE49-F238E27FC236}">
              <a16:creationId xmlns:a16="http://schemas.microsoft.com/office/drawing/2014/main" id="{A212783A-15FC-44B0-A48B-586CED3A56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40425" y="49606200"/>
          <a:ext cx="321321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208</xdr:row>
      <xdr:rowOff>0</xdr:rowOff>
    </xdr:from>
    <xdr:to>
      <xdr:col>22</xdr:col>
      <xdr:colOff>442273</xdr:colOff>
      <xdr:row>208</xdr:row>
      <xdr:rowOff>0</xdr:rowOff>
    </xdr:to>
    <xdr:pic>
      <xdr:nvPicPr>
        <xdr:cNvPr id="267" name="Picture 266" descr="G:\KTP.jpg">
          <a:extLst>
            <a:ext uri="{FF2B5EF4-FFF2-40B4-BE49-F238E27FC236}">
              <a16:creationId xmlns:a16="http://schemas.microsoft.com/office/drawing/2014/main" id="{79733EAA-BEFF-485B-A0AD-14E1D6AA122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40425" y="49606200"/>
          <a:ext cx="320452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208</xdr:row>
      <xdr:rowOff>0</xdr:rowOff>
    </xdr:from>
    <xdr:to>
      <xdr:col>22</xdr:col>
      <xdr:colOff>448889</xdr:colOff>
      <xdr:row>208</xdr:row>
      <xdr:rowOff>0</xdr:rowOff>
    </xdr:to>
    <xdr:pic>
      <xdr:nvPicPr>
        <xdr:cNvPr id="268" name="Picture 267" descr="G:\KTP.jpg">
          <a:extLst>
            <a:ext uri="{FF2B5EF4-FFF2-40B4-BE49-F238E27FC236}">
              <a16:creationId xmlns:a16="http://schemas.microsoft.com/office/drawing/2014/main" id="{76A2C860-FC70-4052-BBFD-A14E01783C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40425" y="49606200"/>
          <a:ext cx="321113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1180185</xdr:colOff>
      <xdr:row>208</xdr:row>
      <xdr:rowOff>0</xdr:rowOff>
    </xdr:from>
    <xdr:to>
      <xdr:col>21</xdr:col>
      <xdr:colOff>452298</xdr:colOff>
      <xdr:row>208</xdr:row>
      <xdr:rowOff>0</xdr:rowOff>
    </xdr:to>
    <xdr:pic>
      <xdr:nvPicPr>
        <xdr:cNvPr id="269" name="Picture 268" descr="G:\KTP.jpg">
          <a:extLst>
            <a:ext uri="{FF2B5EF4-FFF2-40B4-BE49-F238E27FC236}">
              <a16:creationId xmlns:a16="http://schemas.microsoft.com/office/drawing/2014/main" id="{703A62ED-40A7-4D6C-8A58-8C3116B790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34585" y="49606200"/>
          <a:ext cx="358693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15</xdr:col>
      <xdr:colOff>422844</xdr:colOff>
      <xdr:row>208</xdr:row>
      <xdr:rowOff>0</xdr:rowOff>
    </xdr:to>
    <xdr:pic>
      <xdr:nvPicPr>
        <xdr:cNvPr id="270" name="Picture 269" descr="G:\KTP.jpg">
          <a:extLst>
            <a:ext uri="{FF2B5EF4-FFF2-40B4-BE49-F238E27FC236}">
              <a16:creationId xmlns:a16="http://schemas.microsoft.com/office/drawing/2014/main" id="{C1724293-435A-40A5-A4C8-5EE4BF1EDD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22567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15</xdr:col>
      <xdr:colOff>1103733</xdr:colOff>
      <xdr:row>208</xdr:row>
      <xdr:rowOff>0</xdr:rowOff>
    </xdr:to>
    <xdr:pic>
      <xdr:nvPicPr>
        <xdr:cNvPr id="271" name="Picture 270" descr="G:\KTP.jpg">
          <a:extLst>
            <a:ext uri="{FF2B5EF4-FFF2-40B4-BE49-F238E27FC236}">
              <a16:creationId xmlns:a16="http://schemas.microsoft.com/office/drawing/2014/main" id="{3DB26819-688F-45DE-96BB-9FEB17E8C9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293768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15</xdr:col>
      <xdr:colOff>1103732</xdr:colOff>
      <xdr:row>208</xdr:row>
      <xdr:rowOff>0</xdr:rowOff>
    </xdr:to>
    <xdr:pic>
      <xdr:nvPicPr>
        <xdr:cNvPr id="272" name="Picture 271" descr="G:\KTP.jpg">
          <a:extLst>
            <a:ext uri="{FF2B5EF4-FFF2-40B4-BE49-F238E27FC236}">
              <a16:creationId xmlns:a16="http://schemas.microsoft.com/office/drawing/2014/main" id="{61D6D841-20C3-4CC7-93BC-1FA7055DA41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293768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15</xdr:col>
      <xdr:colOff>1389730</xdr:colOff>
      <xdr:row>208</xdr:row>
      <xdr:rowOff>0</xdr:rowOff>
    </xdr:to>
    <xdr:pic>
      <xdr:nvPicPr>
        <xdr:cNvPr id="273" name="Picture 272" descr="G:\KTP.jpg">
          <a:extLst>
            <a:ext uri="{FF2B5EF4-FFF2-40B4-BE49-F238E27FC236}">
              <a16:creationId xmlns:a16="http://schemas.microsoft.com/office/drawing/2014/main" id="{9CD1BFA5-1CAD-43B7-A1E9-94A7E126EF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22367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15</xdr:col>
      <xdr:colOff>1389731</xdr:colOff>
      <xdr:row>208</xdr:row>
      <xdr:rowOff>0</xdr:rowOff>
    </xdr:to>
    <xdr:pic>
      <xdr:nvPicPr>
        <xdr:cNvPr id="274" name="Picture 273" descr="G:\KTP.jpg">
          <a:extLst>
            <a:ext uri="{FF2B5EF4-FFF2-40B4-BE49-F238E27FC236}">
              <a16:creationId xmlns:a16="http://schemas.microsoft.com/office/drawing/2014/main" id="{D6D138C8-BDEB-47D5-9F83-AF358CC3103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2236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15</xdr:col>
      <xdr:colOff>1389730</xdr:colOff>
      <xdr:row>208</xdr:row>
      <xdr:rowOff>0</xdr:rowOff>
    </xdr:to>
    <xdr:pic>
      <xdr:nvPicPr>
        <xdr:cNvPr id="275" name="Picture 274" descr="G:\KTP.jpg">
          <a:extLst>
            <a:ext uri="{FF2B5EF4-FFF2-40B4-BE49-F238E27FC236}">
              <a16:creationId xmlns:a16="http://schemas.microsoft.com/office/drawing/2014/main" id="{70EEB2AD-21B7-46ED-ADD6-387A8C11FA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22367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1218994</xdr:colOff>
      <xdr:row>208</xdr:row>
      <xdr:rowOff>0</xdr:rowOff>
    </xdr:to>
    <xdr:pic>
      <xdr:nvPicPr>
        <xdr:cNvPr id="276" name="Picture 275" descr="G:\KTP.jpg">
          <a:extLst>
            <a:ext uri="{FF2B5EF4-FFF2-40B4-BE49-F238E27FC236}">
              <a16:creationId xmlns:a16="http://schemas.microsoft.com/office/drawing/2014/main" id="{8D4516CC-A7FE-4C98-AF1B-9A4C7C8F75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5864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1218994</xdr:colOff>
      <xdr:row>208</xdr:row>
      <xdr:rowOff>0</xdr:rowOff>
    </xdr:to>
    <xdr:pic>
      <xdr:nvPicPr>
        <xdr:cNvPr id="277" name="Picture 276" descr="G:\KTP.jpg">
          <a:extLst>
            <a:ext uri="{FF2B5EF4-FFF2-40B4-BE49-F238E27FC236}">
              <a16:creationId xmlns:a16="http://schemas.microsoft.com/office/drawing/2014/main" id="{29862283-9AFD-4D41-9458-DD0CD185CB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5864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874254</xdr:colOff>
      <xdr:row>208</xdr:row>
      <xdr:rowOff>0</xdr:rowOff>
    </xdr:to>
    <xdr:pic>
      <xdr:nvPicPr>
        <xdr:cNvPr id="278" name="Picture 277" descr="G:\KTP.jpg">
          <a:extLst>
            <a:ext uri="{FF2B5EF4-FFF2-40B4-BE49-F238E27FC236}">
              <a16:creationId xmlns:a16="http://schemas.microsoft.com/office/drawing/2014/main" id="{CCFDE70A-AA98-4129-A7B8-0F3F350145C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24172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874255</xdr:colOff>
      <xdr:row>208</xdr:row>
      <xdr:rowOff>0</xdr:rowOff>
    </xdr:to>
    <xdr:pic>
      <xdr:nvPicPr>
        <xdr:cNvPr id="279" name="Picture 278" descr="G:\KTP.jpg">
          <a:extLst>
            <a:ext uri="{FF2B5EF4-FFF2-40B4-BE49-F238E27FC236}">
              <a16:creationId xmlns:a16="http://schemas.microsoft.com/office/drawing/2014/main" id="{3F05DC47-23ED-4B48-AB5A-B3E0C7DF460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2417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874254</xdr:colOff>
      <xdr:row>208</xdr:row>
      <xdr:rowOff>0</xdr:rowOff>
    </xdr:to>
    <xdr:pic>
      <xdr:nvPicPr>
        <xdr:cNvPr id="280" name="Picture 279" descr="G:\KTP.jpg">
          <a:extLst>
            <a:ext uri="{FF2B5EF4-FFF2-40B4-BE49-F238E27FC236}">
              <a16:creationId xmlns:a16="http://schemas.microsoft.com/office/drawing/2014/main" id="{BDD8491A-5050-4A52-B288-F6FE698A45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24172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1215366</xdr:colOff>
      <xdr:row>208</xdr:row>
      <xdr:rowOff>0</xdr:rowOff>
    </xdr:to>
    <xdr:pic>
      <xdr:nvPicPr>
        <xdr:cNvPr id="281" name="Picture 280" descr="G:\KTP.jpg">
          <a:extLst>
            <a:ext uri="{FF2B5EF4-FFF2-40B4-BE49-F238E27FC236}">
              <a16:creationId xmlns:a16="http://schemas.microsoft.com/office/drawing/2014/main" id="{C893B22B-F8DB-427C-9158-6C5AEB3750E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5828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15</xdr:col>
      <xdr:colOff>422844</xdr:colOff>
      <xdr:row>208</xdr:row>
      <xdr:rowOff>0</xdr:rowOff>
    </xdr:to>
    <xdr:pic>
      <xdr:nvPicPr>
        <xdr:cNvPr id="282" name="Picture 281" descr="G:\KTP.jpg">
          <a:extLst>
            <a:ext uri="{FF2B5EF4-FFF2-40B4-BE49-F238E27FC236}">
              <a16:creationId xmlns:a16="http://schemas.microsoft.com/office/drawing/2014/main" id="{2937FE84-9695-491A-A0FA-DCA0B9E9D72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22567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15</xdr:col>
      <xdr:colOff>1389730</xdr:colOff>
      <xdr:row>208</xdr:row>
      <xdr:rowOff>0</xdr:rowOff>
    </xdr:to>
    <xdr:pic>
      <xdr:nvPicPr>
        <xdr:cNvPr id="283" name="Picture 282" descr="G:\KTP.jpg">
          <a:extLst>
            <a:ext uri="{FF2B5EF4-FFF2-40B4-BE49-F238E27FC236}">
              <a16:creationId xmlns:a16="http://schemas.microsoft.com/office/drawing/2014/main" id="{FE23D5E0-C521-42FF-96E8-33028D7EF1E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22367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15</xdr:col>
      <xdr:colOff>1389731</xdr:colOff>
      <xdr:row>208</xdr:row>
      <xdr:rowOff>0</xdr:rowOff>
    </xdr:to>
    <xdr:pic>
      <xdr:nvPicPr>
        <xdr:cNvPr id="284" name="Picture 283" descr="G:\KTP.jpg">
          <a:extLst>
            <a:ext uri="{FF2B5EF4-FFF2-40B4-BE49-F238E27FC236}">
              <a16:creationId xmlns:a16="http://schemas.microsoft.com/office/drawing/2014/main" id="{0E5C121C-DB0A-446A-BAF2-BAA4E573E0E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2236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78194</xdr:colOff>
      <xdr:row>208</xdr:row>
      <xdr:rowOff>0</xdr:rowOff>
    </xdr:from>
    <xdr:to>
      <xdr:col>22</xdr:col>
      <xdr:colOff>35215</xdr:colOff>
      <xdr:row>208</xdr:row>
      <xdr:rowOff>0</xdr:rowOff>
    </xdr:to>
    <xdr:pic>
      <xdr:nvPicPr>
        <xdr:cNvPr id="285" name="Picture 284" descr="G:\KTP.jpg">
          <a:extLst>
            <a:ext uri="{FF2B5EF4-FFF2-40B4-BE49-F238E27FC236}">
              <a16:creationId xmlns:a16="http://schemas.microsoft.com/office/drawing/2014/main" id="{FA6871FE-4F2B-4FC6-AE47-388CE96CFAB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18619" y="49606200"/>
          <a:ext cx="271927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15</xdr:col>
      <xdr:colOff>717626</xdr:colOff>
      <xdr:row>208</xdr:row>
      <xdr:rowOff>0</xdr:rowOff>
    </xdr:to>
    <xdr:pic>
      <xdr:nvPicPr>
        <xdr:cNvPr id="286" name="Picture 285" descr="G:\KTP.jpg">
          <a:extLst>
            <a:ext uri="{FF2B5EF4-FFF2-40B4-BE49-F238E27FC236}">
              <a16:creationId xmlns:a16="http://schemas.microsoft.com/office/drawing/2014/main" id="{ABD75976-4F7D-458A-AD98-F920C5AC07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2551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15</xdr:col>
      <xdr:colOff>1221623</xdr:colOff>
      <xdr:row>208</xdr:row>
      <xdr:rowOff>0</xdr:rowOff>
    </xdr:to>
    <xdr:pic>
      <xdr:nvPicPr>
        <xdr:cNvPr id="287" name="Picture 286" descr="G:\KTP.jpg">
          <a:extLst>
            <a:ext uri="{FF2B5EF4-FFF2-40B4-BE49-F238E27FC236}">
              <a16:creationId xmlns:a16="http://schemas.microsoft.com/office/drawing/2014/main" id="{9C5001D9-F615-40AC-B430-B60DBEC8CA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05557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15</xdr:col>
      <xdr:colOff>1221622</xdr:colOff>
      <xdr:row>208</xdr:row>
      <xdr:rowOff>0</xdr:rowOff>
    </xdr:to>
    <xdr:pic>
      <xdr:nvPicPr>
        <xdr:cNvPr id="288" name="Picture 287" descr="G:\KTP.jpg">
          <a:extLst>
            <a:ext uri="{FF2B5EF4-FFF2-40B4-BE49-F238E27FC236}">
              <a16:creationId xmlns:a16="http://schemas.microsoft.com/office/drawing/2014/main" id="{D1CD5754-E87C-42E6-87C7-39B616BBB2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05557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147557</xdr:colOff>
      <xdr:row>208</xdr:row>
      <xdr:rowOff>0</xdr:rowOff>
    </xdr:to>
    <xdr:pic>
      <xdr:nvPicPr>
        <xdr:cNvPr id="289" name="Picture 288" descr="G:\KTP.jpg">
          <a:extLst>
            <a:ext uri="{FF2B5EF4-FFF2-40B4-BE49-F238E27FC236}">
              <a16:creationId xmlns:a16="http://schemas.microsoft.com/office/drawing/2014/main" id="{C7CF9694-7653-4205-8B0E-58F7276E06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51503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147558</xdr:colOff>
      <xdr:row>208</xdr:row>
      <xdr:rowOff>0</xdr:rowOff>
    </xdr:to>
    <xdr:pic>
      <xdr:nvPicPr>
        <xdr:cNvPr id="290" name="Picture 289" descr="G:\KTP.jpg">
          <a:extLst>
            <a:ext uri="{FF2B5EF4-FFF2-40B4-BE49-F238E27FC236}">
              <a16:creationId xmlns:a16="http://schemas.microsoft.com/office/drawing/2014/main" id="{4AFFFCD0-69BE-455D-846B-160AD538C4C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51503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147557</xdr:colOff>
      <xdr:row>208</xdr:row>
      <xdr:rowOff>0</xdr:rowOff>
    </xdr:to>
    <xdr:pic>
      <xdr:nvPicPr>
        <xdr:cNvPr id="291" name="Picture 290" descr="G:\KTP.jpg">
          <a:extLst>
            <a:ext uri="{FF2B5EF4-FFF2-40B4-BE49-F238E27FC236}">
              <a16:creationId xmlns:a16="http://schemas.microsoft.com/office/drawing/2014/main" id="{74F53E27-7306-49DE-9DD2-F611DE86533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51503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17</xdr:col>
      <xdr:colOff>181785</xdr:colOff>
      <xdr:row>208</xdr:row>
      <xdr:rowOff>0</xdr:rowOff>
    </xdr:to>
    <xdr:pic>
      <xdr:nvPicPr>
        <xdr:cNvPr id="292" name="Picture 291" descr="G:\KTP.jpg">
          <a:extLst>
            <a:ext uri="{FF2B5EF4-FFF2-40B4-BE49-F238E27FC236}">
              <a16:creationId xmlns:a16="http://schemas.microsoft.com/office/drawing/2014/main" id="{4A58DE44-1BF4-4242-B149-9E39C806BD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88275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17</xdr:col>
      <xdr:colOff>181785</xdr:colOff>
      <xdr:row>208</xdr:row>
      <xdr:rowOff>0</xdr:rowOff>
    </xdr:to>
    <xdr:pic>
      <xdr:nvPicPr>
        <xdr:cNvPr id="293" name="Picture 292" descr="G:\KTP.jpg">
          <a:extLst>
            <a:ext uri="{FF2B5EF4-FFF2-40B4-BE49-F238E27FC236}">
              <a16:creationId xmlns:a16="http://schemas.microsoft.com/office/drawing/2014/main" id="{FF5C3D1C-0904-424A-BA68-E75FAE8BC0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88275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656491</xdr:colOff>
      <xdr:row>208</xdr:row>
      <xdr:rowOff>0</xdr:rowOff>
    </xdr:to>
    <xdr:pic>
      <xdr:nvPicPr>
        <xdr:cNvPr id="294" name="Picture 293" descr="G:\KTP.jpg">
          <a:extLst>
            <a:ext uri="{FF2B5EF4-FFF2-40B4-BE49-F238E27FC236}">
              <a16:creationId xmlns:a16="http://schemas.microsoft.com/office/drawing/2014/main" id="{87E5E15A-4E93-4F84-8FDD-175E04CA87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0239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656492</xdr:colOff>
      <xdr:row>208</xdr:row>
      <xdr:rowOff>0</xdr:rowOff>
    </xdr:to>
    <xdr:pic>
      <xdr:nvPicPr>
        <xdr:cNvPr id="295" name="Picture 294" descr="G:\KTP.jpg">
          <a:extLst>
            <a:ext uri="{FF2B5EF4-FFF2-40B4-BE49-F238E27FC236}">
              <a16:creationId xmlns:a16="http://schemas.microsoft.com/office/drawing/2014/main" id="{EC3069F1-BFC9-4CB8-A062-2994ADEA4A5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02396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656491</xdr:colOff>
      <xdr:row>208</xdr:row>
      <xdr:rowOff>0</xdr:rowOff>
    </xdr:to>
    <xdr:pic>
      <xdr:nvPicPr>
        <xdr:cNvPr id="296" name="Picture 295" descr="G:\KTP.jpg">
          <a:extLst>
            <a:ext uri="{FF2B5EF4-FFF2-40B4-BE49-F238E27FC236}">
              <a16:creationId xmlns:a16="http://schemas.microsoft.com/office/drawing/2014/main" id="{7C62FD86-81B3-48FF-A349-862C15180C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0239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17</xdr:col>
      <xdr:colOff>178157</xdr:colOff>
      <xdr:row>208</xdr:row>
      <xdr:rowOff>0</xdr:rowOff>
    </xdr:to>
    <xdr:pic>
      <xdr:nvPicPr>
        <xdr:cNvPr id="297" name="Picture 296" descr="G:\KTP.jpg">
          <a:extLst>
            <a:ext uri="{FF2B5EF4-FFF2-40B4-BE49-F238E27FC236}">
              <a16:creationId xmlns:a16="http://schemas.microsoft.com/office/drawing/2014/main" id="{CBB2242C-09B7-420A-8A57-A4EED84038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87913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15</xdr:col>
      <xdr:colOff>717626</xdr:colOff>
      <xdr:row>208</xdr:row>
      <xdr:rowOff>0</xdr:rowOff>
    </xdr:to>
    <xdr:pic>
      <xdr:nvPicPr>
        <xdr:cNvPr id="298" name="Picture 297" descr="G:\KTP.jpg">
          <a:extLst>
            <a:ext uri="{FF2B5EF4-FFF2-40B4-BE49-F238E27FC236}">
              <a16:creationId xmlns:a16="http://schemas.microsoft.com/office/drawing/2014/main" id="{752A2BDA-7A99-4E18-9CFD-ACD9B25B806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2551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147557</xdr:colOff>
      <xdr:row>208</xdr:row>
      <xdr:rowOff>0</xdr:rowOff>
    </xdr:to>
    <xdr:pic>
      <xdr:nvPicPr>
        <xdr:cNvPr id="299" name="Picture 298" descr="G:\KTP.jpg">
          <a:extLst>
            <a:ext uri="{FF2B5EF4-FFF2-40B4-BE49-F238E27FC236}">
              <a16:creationId xmlns:a16="http://schemas.microsoft.com/office/drawing/2014/main" id="{31EAF86D-4442-46FB-891B-4594971B37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51503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147558</xdr:colOff>
      <xdr:row>208</xdr:row>
      <xdr:rowOff>0</xdr:rowOff>
    </xdr:to>
    <xdr:pic>
      <xdr:nvPicPr>
        <xdr:cNvPr id="300" name="Picture 299" descr="G:\KTP.jpg">
          <a:extLst>
            <a:ext uri="{FF2B5EF4-FFF2-40B4-BE49-F238E27FC236}">
              <a16:creationId xmlns:a16="http://schemas.microsoft.com/office/drawing/2014/main" id="{3DCA99E7-05D8-4592-8E61-30D93BBC6FD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51503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147557</xdr:colOff>
      <xdr:row>208</xdr:row>
      <xdr:rowOff>0</xdr:rowOff>
    </xdr:to>
    <xdr:pic>
      <xdr:nvPicPr>
        <xdr:cNvPr id="301" name="Picture 300" descr="G:\KTP.jpg">
          <a:extLst>
            <a:ext uri="{FF2B5EF4-FFF2-40B4-BE49-F238E27FC236}">
              <a16:creationId xmlns:a16="http://schemas.microsoft.com/office/drawing/2014/main" id="{E0C9E340-ED26-4B5D-A8B8-C9ED81807C9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51503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17</xdr:col>
      <xdr:colOff>181785</xdr:colOff>
      <xdr:row>208</xdr:row>
      <xdr:rowOff>0</xdr:rowOff>
    </xdr:to>
    <xdr:pic>
      <xdr:nvPicPr>
        <xdr:cNvPr id="302" name="Picture 301" descr="G:\KTP.jpg">
          <a:extLst>
            <a:ext uri="{FF2B5EF4-FFF2-40B4-BE49-F238E27FC236}">
              <a16:creationId xmlns:a16="http://schemas.microsoft.com/office/drawing/2014/main" id="{94022023-3199-4A09-BE61-605C9B5271F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88275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17</xdr:col>
      <xdr:colOff>181785</xdr:colOff>
      <xdr:row>208</xdr:row>
      <xdr:rowOff>0</xdr:rowOff>
    </xdr:to>
    <xdr:pic>
      <xdr:nvPicPr>
        <xdr:cNvPr id="303" name="Picture 302" descr="G:\KTP.jpg">
          <a:extLst>
            <a:ext uri="{FF2B5EF4-FFF2-40B4-BE49-F238E27FC236}">
              <a16:creationId xmlns:a16="http://schemas.microsoft.com/office/drawing/2014/main" id="{E2107909-8868-4AD3-B9DB-B54E223D426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88275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656491</xdr:colOff>
      <xdr:row>208</xdr:row>
      <xdr:rowOff>0</xdr:rowOff>
    </xdr:to>
    <xdr:pic>
      <xdr:nvPicPr>
        <xdr:cNvPr id="304" name="Picture 303" descr="G:\KTP.jpg">
          <a:extLst>
            <a:ext uri="{FF2B5EF4-FFF2-40B4-BE49-F238E27FC236}">
              <a16:creationId xmlns:a16="http://schemas.microsoft.com/office/drawing/2014/main" id="{200F1BDB-C9AE-43FD-BA11-989408459A6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0239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656492</xdr:colOff>
      <xdr:row>208</xdr:row>
      <xdr:rowOff>0</xdr:rowOff>
    </xdr:to>
    <xdr:pic>
      <xdr:nvPicPr>
        <xdr:cNvPr id="305" name="Picture 304" descr="G:\KTP.jpg">
          <a:extLst>
            <a:ext uri="{FF2B5EF4-FFF2-40B4-BE49-F238E27FC236}">
              <a16:creationId xmlns:a16="http://schemas.microsoft.com/office/drawing/2014/main" id="{44DD1AD9-2167-4A2E-B461-EF211E6E80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02396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656491</xdr:colOff>
      <xdr:row>208</xdr:row>
      <xdr:rowOff>0</xdr:rowOff>
    </xdr:to>
    <xdr:pic>
      <xdr:nvPicPr>
        <xdr:cNvPr id="306" name="Picture 305" descr="G:\KTP.jpg">
          <a:extLst>
            <a:ext uri="{FF2B5EF4-FFF2-40B4-BE49-F238E27FC236}">
              <a16:creationId xmlns:a16="http://schemas.microsoft.com/office/drawing/2014/main" id="{FA967477-E803-49F5-A682-41FAD544EC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0239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17</xdr:col>
      <xdr:colOff>178157</xdr:colOff>
      <xdr:row>208</xdr:row>
      <xdr:rowOff>0</xdr:rowOff>
    </xdr:to>
    <xdr:pic>
      <xdr:nvPicPr>
        <xdr:cNvPr id="307" name="Picture 306" descr="G:\KTP.jpg">
          <a:extLst>
            <a:ext uri="{FF2B5EF4-FFF2-40B4-BE49-F238E27FC236}">
              <a16:creationId xmlns:a16="http://schemas.microsoft.com/office/drawing/2014/main" id="{57CAD36A-228B-4B50-A498-0AE23B9D3B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87913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17</xdr:col>
      <xdr:colOff>178157</xdr:colOff>
      <xdr:row>208</xdr:row>
      <xdr:rowOff>0</xdr:rowOff>
    </xdr:to>
    <xdr:pic>
      <xdr:nvPicPr>
        <xdr:cNvPr id="308" name="Picture 307" descr="G:\KTP.jpg">
          <a:extLst>
            <a:ext uri="{FF2B5EF4-FFF2-40B4-BE49-F238E27FC236}">
              <a16:creationId xmlns:a16="http://schemas.microsoft.com/office/drawing/2014/main" id="{54AD8136-7F6A-4D4E-B213-E6DEC00435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87913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15</xdr:col>
      <xdr:colOff>717627</xdr:colOff>
      <xdr:row>208</xdr:row>
      <xdr:rowOff>0</xdr:rowOff>
    </xdr:to>
    <xdr:pic>
      <xdr:nvPicPr>
        <xdr:cNvPr id="309" name="Picture 308" descr="G:\KTP.jpg">
          <a:extLst>
            <a:ext uri="{FF2B5EF4-FFF2-40B4-BE49-F238E27FC236}">
              <a16:creationId xmlns:a16="http://schemas.microsoft.com/office/drawing/2014/main" id="{5F3D4918-E9FA-4E91-9B1A-794E4B17C1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255157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15</xdr:col>
      <xdr:colOff>724475</xdr:colOff>
      <xdr:row>208</xdr:row>
      <xdr:rowOff>0</xdr:rowOff>
    </xdr:to>
    <xdr:pic>
      <xdr:nvPicPr>
        <xdr:cNvPr id="310" name="Picture 309" descr="G:\KTP.jpg">
          <a:extLst>
            <a:ext uri="{FF2B5EF4-FFF2-40B4-BE49-F238E27FC236}">
              <a16:creationId xmlns:a16="http://schemas.microsoft.com/office/drawing/2014/main" id="{6ED41B2E-8686-4137-B787-51D06BD1061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25584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15</xdr:col>
      <xdr:colOff>1405364</xdr:colOff>
      <xdr:row>208</xdr:row>
      <xdr:rowOff>0</xdr:rowOff>
    </xdr:to>
    <xdr:pic>
      <xdr:nvPicPr>
        <xdr:cNvPr id="311" name="Picture 310" descr="G:\KTP.jpg">
          <a:extLst>
            <a:ext uri="{FF2B5EF4-FFF2-40B4-BE49-F238E27FC236}">
              <a16:creationId xmlns:a16="http://schemas.microsoft.com/office/drawing/2014/main" id="{D18E3813-C612-448A-B541-7022C1D17E1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2393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15</xdr:col>
      <xdr:colOff>1405363</xdr:colOff>
      <xdr:row>208</xdr:row>
      <xdr:rowOff>0</xdr:rowOff>
    </xdr:to>
    <xdr:pic>
      <xdr:nvPicPr>
        <xdr:cNvPr id="312" name="Picture 311" descr="G:\KTP.jpg">
          <a:extLst>
            <a:ext uri="{FF2B5EF4-FFF2-40B4-BE49-F238E27FC236}">
              <a16:creationId xmlns:a16="http://schemas.microsoft.com/office/drawing/2014/main" id="{CFA3844F-70E3-4B7F-83CE-47B11FDC678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2393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149804</xdr:colOff>
      <xdr:row>208</xdr:row>
      <xdr:rowOff>0</xdr:rowOff>
    </xdr:to>
    <xdr:pic>
      <xdr:nvPicPr>
        <xdr:cNvPr id="313" name="Picture 312" descr="G:\KTP.jpg">
          <a:extLst>
            <a:ext uri="{FF2B5EF4-FFF2-40B4-BE49-F238E27FC236}">
              <a16:creationId xmlns:a16="http://schemas.microsoft.com/office/drawing/2014/main" id="{3E4C1EC6-0255-433F-8069-A0398CFEED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51727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149805</xdr:colOff>
      <xdr:row>208</xdr:row>
      <xdr:rowOff>0</xdr:rowOff>
    </xdr:to>
    <xdr:pic>
      <xdr:nvPicPr>
        <xdr:cNvPr id="314" name="Picture 313" descr="G:\KTP.jpg">
          <a:extLst>
            <a:ext uri="{FF2B5EF4-FFF2-40B4-BE49-F238E27FC236}">
              <a16:creationId xmlns:a16="http://schemas.microsoft.com/office/drawing/2014/main" id="{08AF2055-EF46-4EBB-B319-1F9750B8712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51727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149804</xdr:colOff>
      <xdr:row>208</xdr:row>
      <xdr:rowOff>0</xdr:rowOff>
    </xdr:to>
    <xdr:pic>
      <xdr:nvPicPr>
        <xdr:cNvPr id="315" name="Picture 314" descr="G:\KTP.jpg">
          <a:extLst>
            <a:ext uri="{FF2B5EF4-FFF2-40B4-BE49-F238E27FC236}">
              <a16:creationId xmlns:a16="http://schemas.microsoft.com/office/drawing/2014/main" id="{DD2A4079-7241-4C5C-80AB-D2C6651391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51727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17</xdr:col>
      <xdr:colOff>184932</xdr:colOff>
      <xdr:row>208</xdr:row>
      <xdr:rowOff>0</xdr:rowOff>
    </xdr:to>
    <xdr:pic>
      <xdr:nvPicPr>
        <xdr:cNvPr id="316" name="Picture 315" descr="G:\KTP.jpg">
          <a:extLst>
            <a:ext uri="{FF2B5EF4-FFF2-40B4-BE49-F238E27FC236}">
              <a16:creationId xmlns:a16="http://schemas.microsoft.com/office/drawing/2014/main" id="{DD79EA59-9A4D-43BE-9A09-3BFE440480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8859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17</xdr:col>
      <xdr:colOff>184932</xdr:colOff>
      <xdr:row>208</xdr:row>
      <xdr:rowOff>0</xdr:rowOff>
    </xdr:to>
    <xdr:pic>
      <xdr:nvPicPr>
        <xdr:cNvPr id="317" name="Picture 316" descr="G:\KTP.jpg">
          <a:extLst>
            <a:ext uri="{FF2B5EF4-FFF2-40B4-BE49-F238E27FC236}">
              <a16:creationId xmlns:a16="http://schemas.microsoft.com/office/drawing/2014/main" id="{315B3E1B-B06E-45F2-8FF2-5B6A8A4CB0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8859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657060</xdr:colOff>
      <xdr:row>208</xdr:row>
      <xdr:rowOff>0</xdr:rowOff>
    </xdr:to>
    <xdr:pic>
      <xdr:nvPicPr>
        <xdr:cNvPr id="318" name="Picture 317" descr="G:\KTP.jpg">
          <a:extLst>
            <a:ext uri="{FF2B5EF4-FFF2-40B4-BE49-F238E27FC236}">
              <a16:creationId xmlns:a16="http://schemas.microsoft.com/office/drawing/2014/main" id="{506D7BA0-2B09-435B-BACF-07645F4823E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02453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657061</xdr:colOff>
      <xdr:row>208</xdr:row>
      <xdr:rowOff>0</xdr:rowOff>
    </xdr:to>
    <xdr:pic>
      <xdr:nvPicPr>
        <xdr:cNvPr id="319" name="Picture 318" descr="G:\KTP.jpg">
          <a:extLst>
            <a:ext uri="{FF2B5EF4-FFF2-40B4-BE49-F238E27FC236}">
              <a16:creationId xmlns:a16="http://schemas.microsoft.com/office/drawing/2014/main" id="{17FB2B37-9C34-41B4-891A-21076C1BFD1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02453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657060</xdr:colOff>
      <xdr:row>208</xdr:row>
      <xdr:rowOff>0</xdr:rowOff>
    </xdr:to>
    <xdr:pic>
      <xdr:nvPicPr>
        <xdr:cNvPr id="320" name="Picture 319" descr="G:\KTP.jpg">
          <a:extLst>
            <a:ext uri="{FF2B5EF4-FFF2-40B4-BE49-F238E27FC236}">
              <a16:creationId xmlns:a16="http://schemas.microsoft.com/office/drawing/2014/main" id="{9133F1D1-3C69-4863-8015-B7E9F28F3EA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02453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17</xdr:col>
      <xdr:colOff>181304</xdr:colOff>
      <xdr:row>208</xdr:row>
      <xdr:rowOff>0</xdr:rowOff>
    </xdr:to>
    <xdr:pic>
      <xdr:nvPicPr>
        <xdr:cNvPr id="321" name="Picture 320" descr="G:\KTP.jpg">
          <a:extLst>
            <a:ext uri="{FF2B5EF4-FFF2-40B4-BE49-F238E27FC236}">
              <a16:creationId xmlns:a16="http://schemas.microsoft.com/office/drawing/2014/main" id="{BBC7E870-2D4F-4E0B-B48B-D3BA5BD6E4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88227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15</xdr:col>
      <xdr:colOff>724475</xdr:colOff>
      <xdr:row>208</xdr:row>
      <xdr:rowOff>0</xdr:rowOff>
    </xdr:to>
    <xdr:pic>
      <xdr:nvPicPr>
        <xdr:cNvPr id="322" name="Picture 321" descr="G:\KTP.jpg">
          <a:extLst>
            <a:ext uri="{FF2B5EF4-FFF2-40B4-BE49-F238E27FC236}">
              <a16:creationId xmlns:a16="http://schemas.microsoft.com/office/drawing/2014/main" id="{FAE9EF39-137B-45AA-89DF-38C545DFA4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25584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149804</xdr:colOff>
      <xdr:row>208</xdr:row>
      <xdr:rowOff>0</xdr:rowOff>
    </xdr:to>
    <xdr:pic>
      <xdr:nvPicPr>
        <xdr:cNvPr id="323" name="Picture 322" descr="G:\KTP.jpg">
          <a:extLst>
            <a:ext uri="{FF2B5EF4-FFF2-40B4-BE49-F238E27FC236}">
              <a16:creationId xmlns:a16="http://schemas.microsoft.com/office/drawing/2014/main" id="{EB3A29B6-5B5B-4F6D-BF17-12D43811B8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51727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149805</xdr:colOff>
      <xdr:row>208</xdr:row>
      <xdr:rowOff>0</xdr:rowOff>
    </xdr:to>
    <xdr:pic>
      <xdr:nvPicPr>
        <xdr:cNvPr id="324" name="Picture 323" descr="G:\KTP.jpg">
          <a:extLst>
            <a:ext uri="{FF2B5EF4-FFF2-40B4-BE49-F238E27FC236}">
              <a16:creationId xmlns:a16="http://schemas.microsoft.com/office/drawing/2014/main" id="{03E902B4-58DD-475A-AB05-7FB9A81623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51727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149804</xdr:colOff>
      <xdr:row>208</xdr:row>
      <xdr:rowOff>0</xdr:rowOff>
    </xdr:to>
    <xdr:pic>
      <xdr:nvPicPr>
        <xdr:cNvPr id="325" name="Picture 324" descr="G:\KTP.jpg">
          <a:extLst>
            <a:ext uri="{FF2B5EF4-FFF2-40B4-BE49-F238E27FC236}">
              <a16:creationId xmlns:a16="http://schemas.microsoft.com/office/drawing/2014/main" id="{0DC187FE-BBA1-423F-B8D6-F60E117E410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51727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17</xdr:col>
      <xdr:colOff>184932</xdr:colOff>
      <xdr:row>208</xdr:row>
      <xdr:rowOff>0</xdr:rowOff>
    </xdr:to>
    <xdr:pic>
      <xdr:nvPicPr>
        <xdr:cNvPr id="326" name="Picture 325" descr="G:\KTP.jpg">
          <a:extLst>
            <a:ext uri="{FF2B5EF4-FFF2-40B4-BE49-F238E27FC236}">
              <a16:creationId xmlns:a16="http://schemas.microsoft.com/office/drawing/2014/main" id="{09B08658-9778-47AC-A7A3-649500B8FF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8859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17</xdr:col>
      <xdr:colOff>184932</xdr:colOff>
      <xdr:row>208</xdr:row>
      <xdr:rowOff>0</xdr:rowOff>
    </xdr:to>
    <xdr:pic>
      <xdr:nvPicPr>
        <xdr:cNvPr id="327" name="Picture 326" descr="G:\KTP.jpg">
          <a:extLst>
            <a:ext uri="{FF2B5EF4-FFF2-40B4-BE49-F238E27FC236}">
              <a16:creationId xmlns:a16="http://schemas.microsoft.com/office/drawing/2014/main" id="{8E9EFDA3-EF9E-4DA8-8E92-D0D5D4FD4C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8859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657060</xdr:colOff>
      <xdr:row>208</xdr:row>
      <xdr:rowOff>0</xdr:rowOff>
    </xdr:to>
    <xdr:pic>
      <xdr:nvPicPr>
        <xdr:cNvPr id="328" name="Picture 327" descr="G:\KTP.jpg">
          <a:extLst>
            <a:ext uri="{FF2B5EF4-FFF2-40B4-BE49-F238E27FC236}">
              <a16:creationId xmlns:a16="http://schemas.microsoft.com/office/drawing/2014/main" id="{B4539384-D7DE-41F0-9F11-BF81AD7F469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02453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657061</xdr:colOff>
      <xdr:row>208</xdr:row>
      <xdr:rowOff>0</xdr:rowOff>
    </xdr:to>
    <xdr:pic>
      <xdr:nvPicPr>
        <xdr:cNvPr id="329" name="Picture 328" descr="G:\KTP.jpg">
          <a:extLst>
            <a:ext uri="{FF2B5EF4-FFF2-40B4-BE49-F238E27FC236}">
              <a16:creationId xmlns:a16="http://schemas.microsoft.com/office/drawing/2014/main" id="{4841FC65-43A7-4231-A720-3D8161F602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02453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657060</xdr:colOff>
      <xdr:row>208</xdr:row>
      <xdr:rowOff>0</xdr:rowOff>
    </xdr:to>
    <xdr:pic>
      <xdr:nvPicPr>
        <xdr:cNvPr id="330" name="Picture 329" descr="G:\KTP.jpg">
          <a:extLst>
            <a:ext uri="{FF2B5EF4-FFF2-40B4-BE49-F238E27FC236}">
              <a16:creationId xmlns:a16="http://schemas.microsoft.com/office/drawing/2014/main" id="{D70E5ECE-3481-4CC5-B038-3EBE90962B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02453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17</xdr:col>
      <xdr:colOff>181304</xdr:colOff>
      <xdr:row>208</xdr:row>
      <xdr:rowOff>0</xdr:rowOff>
    </xdr:to>
    <xdr:pic>
      <xdr:nvPicPr>
        <xdr:cNvPr id="331" name="Picture 330" descr="G:\KTP.jpg">
          <a:extLst>
            <a:ext uri="{FF2B5EF4-FFF2-40B4-BE49-F238E27FC236}">
              <a16:creationId xmlns:a16="http://schemas.microsoft.com/office/drawing/2014/main" id="{59400244-9AF5-42DD-BE4E-F9DB3E4588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88227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17</xdr:col>
      <xdr:colOff>181304</xdr:colOff>
      <xdr:row>208</xdr:row>
      <xdr:rowOff>0</xdr:rowOff>
    </xdr:to>
    <xdr:pic>
      <xdr:nvPicPr>
        <xdr:cNvPr id="332" name="Picture 331" descr="G:\KTP.jpg">
          <a:extLst>
            <a:ext uri="{FF2B5EF4-FFF2-40B4-BE49-F238E27FC236}">
              <a16:creationId xmlns:a16="http://schemas.microsoft.com/office/drawing/2014/main" id="{7F5D747C-38D2-4E3B-82AE-9CDE3D7A527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88227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15</xdr:col>
      <xdr:colOff>724476</xdr:colOff>
      <xdr:row>208</xdr:row>
      <xdr:rowOff>0</xdr:rowOff>
    </xdr:to>
    <xdr:pic>
      <xdr:nvPicPr>
        <xdr:cNvPr id="333" name="Picture 332" descr="G:\KTP.jpg">
          <a:extLst>
            <a:ext uri="{FF2B5EF4-FFF2-40B4-BE49-F238E27FC236}">
              <a16:creationId xmlns:a16="http://schemas.microsoft.com/office/drawing/2014/main" id="{0E9DBAB2-8327-4B79-8E08-264F5C96DF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2558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15</xdr:col>
      <xdr:colOff>724475</xdr:colOff>
      <xdr:row>208</xdr:row>
      <xdr:rowOff>0</xdr:rowOff>
    </xdr:to>
    <xdr:pic>
      <xdr:nvPicPr>
        <xdr:cNvPr id="334" name="Picture 333" descr="G:\KTP.jpg">
          <a:extLst>
            <a:ext uri="{FF2B5EF4-FFF2-40B4-BE49-F238E27FC236}">
              <a16:creationId xmlns:a16="http://schemas.microsoft.com/office/drawing/2014/main" id="{B3F834B7-37B4-40C4-B7CD-073D7FE606D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25584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15</xdr:col>
      <xdr:colOff>1405364</xdr:colOff>
      <xdr:row>208</xdr:row>
      <xdr:rowOff>0</xdr:rowOff>
    </xdr:to>
    <xdr:pic>
      <xdr:nvPicPr>
        <xdr:cNvPr id="335" name="Picture 334" descr="G:\KTP.jpg">
          <a:extLst>
            <a:ext uri="{FF2B5EF4-FFF2-40B4-BE49-F238E27FC236}">
              <a16:creationId xmlns:a16="http://schemas.microsoft.com/office/drawing/2014/main" id="{8BD26FA9-4D27-4A82-B5EF-6567BA4B00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2393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15</xdr:col>
      <xdr:colOff>1405363</xdr:colOff>
      <xdr:row>208</xdr:row>
      <xdr:rowOff>0</xdr:rowOff>
    </xdr:to>
    <xdr:pic>
      <xdr:nvPicPr>
        <xdr:cNvPr id="336" name="Picture 335" descr="G:\KTP.jpg">
          <a:extLst>
            <a:ext uri="{FF2B5EF4-FFF2-40B4-BE49-F238E27FC236}">
              <a16:creationId xmlns:a16="http://schemas.microsoft.com/office/drawing/2014/main" id="{ACDAB3AD-1D67-48EE-BE5B-129C680D040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2393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149804</xdr:colOff>
      <xdr:row>208</xdr:row>
      <xdr:rowOff>0</xdr:rowOff>
    </xdr:to>
    <xdr:pic>
      <xdr:nvPicPr>
        <xdr:cNvPr id="337" name="Picture 336" descr="G:\KTP.jpg">
          <a:extLst>
            <a:ext uri="{FF2B5EF4-FFF2-40B4-BE49-F238E27FC236}">
              <a16:creationId xmlns:a16="http://schemas.microsoft.com/office/drawing/2014/main" id="{BDCB3967-869C-4373-86B4-26F8711FD3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51727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149805</xdr:colOff>
      <xdr:row>208</xdr:row>
      <xdr:rowOff>0</xdr:rowOff>
    </xdr:to>
    <xdr:pic>
      <xdr:nvPicPr>
        <xdr:cNvPr id="338" name="Picture 337" descr="G:\KTP.jpg">
          <a:extLst>
            <a:ext uri="{FF2B5EF4-FFF2-40B4-BE49-F238E27FC236}">
              <a16:creationId xmlns:a16="http://schemas.microsoft.com/office/drawing/2014/main" id="{40EC2E94-E10B-4C7A-96BD-563BE0653E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51727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149804</xdr:colOff>
      <xdr:row>208</xdr:row>
      <xdr:rowOff>0</xdr:rowOff>
    </xdr:to>
    <xdr:pic>
      <xdr:nvPicPr>
        <xdr:cNvPr id="339" name="Picture 338" descr="G:\KTP.jpg">
          <a:extLst>
            <a:ext uri="{FF2B5EF4-FFF2-40B4-BE49-F238E27FC236}">
              <a16:creationId xmlns:a16="http://schemas.microsoft.com/office/drawing/2014/main" id="{73A4D1C8-4641-43F9-8E99-7E676FCD9DB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51727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17</xdr:col>
      <xdr:colOff>184371</xdr:colOff>
      <xdr:row>208</xdr:row>
      <xdr:rowOff>0</xdr:rowOff>
    </xdr:to>
    <xdr:pic>
      <xdr:nvPicPr>
        <xdr:cNvPr id="340" name="Picture 339" descr="G:\KTP.jpg">
          <a:extLst>
            <a:ext uri="{FF2B5EF4-FFF2-40B4-BE49-F238E27FC236}">
              <a16:creationId xmlns:a16="http://schemas.microsoft.com/office/drawing/2014/main" id="{26D4BAD8-18C0-4F33-8FCE-92E2C338F12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8853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17</xdr:col>
      <xdr:colOff>184371</xdr:colOff>
      <xdr:row>208</xdr:row>
      <xdr:rowOff>0</xdr:rowOff>
    </xdr:to>
    <xdr:pic>
      <xdr:nvPicPr>
        <xdr:cNvPr id="341" name="Picture 340" descr="G:\KTP.jpg">
          <a:extLst>
            <a:ext uri="{FF2B5EF4-FFF2-40B4-BE49-F238E27FC236}">
              <a16:creationId xmlns:a16="http://schemas.microsoft.com/office/drawing/2014/main" id="{537C9039-9E08-4B4C-ADCF-54AFFC4C36D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8853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657060</xdr:colOff>
      <xdr:row>208</xdr:row>
      <xdr:rowOff>0</xdr:rowOff>
    </xdr:to>
    <xdr:pic>
      <xdr:nvPicPr>
        <xdr:cNvPr id="342" name="Picture 341" descr="G:\KTP.jpg">
          <a:extLst>
            <a:ext uri="{FF2B5EF4-FFF2-40B4-BE49-F238E27FC236}">
              <a16:creationId xmlns:a16="http://schemas.microsoft.com/office/drawing/2014/main" id="{C7CC639E-D37F-4DED-A34C-F5A8B3CAA07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02453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657061</xdr:colOff>
      <xdr:row>208</xdr:row>
      <xdr:rowOff>0</xdr:rowOff>
    </xdr:to>
    <xdr:pic>
      <xdr:nvPicPr>
        <xdr:cNvPr id="343" name="Picture 342" descr="G:\KTP.jpg">
          <a:extLst>
            <a:ext uri="{FF2B5EF4-FFF2-40B4-BE49-F238E27FC236}">
              <a16:creationId xmlns:a16="http://schemas.microsoft.com/office/drawing/2014/main" id="{3862AB58-D9B5-488D-B771-6FB5524E201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02453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657060</xdr:colOff>
      <xdr:row>208</xdr:row>
      <xdr:rowOff>0</xdr:rowOff>
    </xdr:to>
    <xdr:pic>
      <xdr:nvPicPr>
        <xdr:cNvPr id="344" name="Picture 343" descr="G:\KTP.jpg">
          <a:extLst>
            <a:ext uri="{FF2B5EF4-FFF2-40B4-BE49-F238E27FC236}">
              <a16:creationId xmlns:a16="http://schemas.microsoft.com/office/drawing/2014/main" id="{7185E7C5-D250-484B-B461-DDA304178A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02453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17</xdr:col>
      <xdr:colOff>180743</xdr:colOff>
      <xdr:row>208</xdr:row>
      <xdr:rowOff>0</xdr:rowOff>
    </xdr:to>
    <xdr:pic>
      <xdr:nvPicPr>
        <xdr:cNvPr id="345" name="Picture 344" descr="G:\KTP.jpg">
          <a:extLst>
            <a:ext uri="{FF2B5EF4-FFF2-40B4-BE49-F238E27FC236}">
              <a16:creationId xmlns:a16="http://schemas.microsoft.com/office/drawing/2014/main" id="{CBF25D34-3B3F-4302-964F-6E79FE5A611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88171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15</xdr:col>
      <xdr:colOff>724475</xdr:colOff>
      <xdr:row>208</xdr:row>
      <xdr:rowOff>0</xdr:rowOff>
    </xdr:to>
    <xdr:pic>
      <xdr:nvPicPr>
        <xdr:cNvPr id="346" name="Picture 345" descr="G:\KTP.jpg">
          <a:extLst>
            <a:ext uri="{FF2B5EF4-FFF2-40B4-BE49-F238E27FC236}">
              <a16:creationId xmlns:a16="http://schemas.microsoft.com/office/drawing/2014/main" id="{7F4BEB50-395F-4DB3-8605-325A295F3FD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25584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149804</xdr:colOff>
      <xdr:row>208</xdr:row>
      <xdr:rowOff>0</xdr:rowOff>
    </xdr:to>
    <xdr:pic>
      <xdr:nvPicPr>
        <xdr:cNvPr id="347" name="Picture 346" descr="G:\KTP.jpg">
          <a:extLst>
            <a:ext uri="{FF2B5EF4-FFF2-40B4-BE49-F238E27FC236}">
              <a16:creationId xmlns:a16="http://schemas.microsoft.com/office/drawing/2014/main" id="{5CF79622-B61F-4CC5-BA1B-1458563E2E4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51727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149805</xdr:colOff>
      <xdr:row>208</xdr:row>
      <xdr:rowOff>0</xdr:rowOff>
    </xdr:to>
    <xdr:pic>
      <xdr:nvPicPr>
        <xdr:cNvPr id="348" name="Picture 347" descr="G:\KTP.jpg">
          <a:extLst>
            <a:ext uri="{FF2B5EF4-FFF2-40B4-BE49-F238E27FC236}">
              <a16:creationId xmlns:a16="http://schemas.microsoft.com/office/drawing/2014/main" id="{3526E511-11BD-47BD-B0D3-363A1760C2E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51727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149804</xdr:colOff>
      <xdr:row>208</xdr:row>
      <xdr:rowOff>0</xdr:rowOff>
    </xdr:to>
    <xdr:pic>
      <xdr:nvPicPr>
        <xdr:cNvPr id="349" name="Picture 348" descr="G:\KTP.jpg">
          <a:extLst>
            <a:ext uri="{FF2B5EF4-FFF2-40B4-BE49-F238E27FC236}">
              <a16:creationId xmlns:a16="http://schemas.microsoft.com/office/drawing/2014/main" id="{0AD15F25-330D-4F22-8561-C97E7C739F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51727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17</xdr:col>
      <xdr:colOff>184371</xdr:colOff>
      <xdr:row>208</xdr:row>
      <xdr:rowOff>0</xdr:rowOff>
    </xdr:to>
    <xdr:pic>
      <xdr:nvPicPr>
        <xdr:cNvPr id="350" name="Picture 349" descr="G:\KTP.jpg">
          <a:extLst>
            <a:ext uri="{FF2B5EF4-FFF2-40B4-BE49-F238E27FC236}">
              <a16:creationId xmlns:a16="http://schemas.microsoft.com/office/drawing/2014/main" id="{352632D4-0842-4CD7-B4D0-51C5C7BA761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8853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17</xdr:col>
      <xdr:colOff>184371</xdr:colOff>
      <xdr:row>208</xdr:row>
      <xdr:rowOff>0</xdr:rowOff>
    </xdr:to>
    <xdr:pic>
      <xdr:nvPicPr>
        <xdr:cNvPr id="351" name="Picture 350" descr="G:\KTP.jpg">
          <a:extLst>
            <a:ext uri="{FF2B5EF4-FFF2-40B4-BE49-F238E27FC236}">
              <a16:creationId xmlns:a16="http://schemas.microsoft.com/office/drawing/2014/main" id="{99492FDF-B230-4EC7-AF75-0848F00C8D6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8853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657060</xdr:colOff>
      <xdr:row>208</xdr:row>
      <xdr:rowOff>0</xdr:rowOff>
    </xdr:to>
    <xdr:pic>
      <xdr:nvPicPr>
        <xdr:cNvPr id="352" name="Picture 351" descr="G:\KTP.jpg">
          <a:extLst>
            <a:ext uri="{FF2B5EF4-FFF2-40B4-BE49-F238E27FC236}">
              <a16:creationId xmlns:a16="http://schemas.microsoft.com/office/drawing/2014/main" id="{5E4FE2A0-4CDD-4D80-96ED-901E8E92EC9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02453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657061</xdr:colOff>
      <xdr:row>208</xdr:row>
      <xdr:rowOff>0</xdr:rowOff>
    </xdr:to>
    <xdr:pic>
      <xdr:nvPicPr>
        <xdr:cNvPr id="353" name="Picture 352" descr="G:\KTP.jpg">
          <a:extLst>
            <a:ext uri="{FF2B5EF4-FFF2-40B4-BE49-F238E27FC236}">
              <a16:creationId xmlns:a16="http://schemas.microsoft.com/office/drawing/2014/main" id="{48DFDF75-2609-4490-A7C5-32CC0C24106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02453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657060</xdr:colOff>
      <xdr:row>208</xdr:row>
      <xdr:rowOff>0</xdr:rowOff>
    </xdr:to>
    <xdr:pic>
      <xdr:nvPicPr>
        <xdr:cNvPr id="354" name="Picture 353" descr="G:\KTP.jpg">
          <a:extLst>
            <a:ext uri="{FF2B5EF4-FFF2-40B4-BE49-F238E27FC236}">
              <a16:creationId xmlns:a16="http://schemas.microsoft.com/office/drawing/2014/main" id="{7F626F5F-7AF6-4BD5-BA22-0DF7D43417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02453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17</xdr:col>
      <xdr:colOff>180743</xdr:colOff>
      <xdr:row>208</xdr:row>
      <xdr:rowOff>0</xdr:rowOff>
    </xdr:to>
    <xdr:pic>
      <xdr:nvPicPr>
        <xdr:cNvPr id="355" name="Picture 354" descr="G:\KTP.jpg">
          <a:extLst>
            <a:ext uri="{FF2B5EF4-FFF2-40B4-BE49-F238E27FC236}">
              <a16:creationId xmlns:a16="http://schemas.microsoft.com/office/drawing/2014/main" id="{B09135A5-4E65-432F-8748-E8D842C407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88171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17</xdr:col>
      <xdr:colOff>180743</xdr:colOff>
      <xdr:row>208</xdr:row>
      <xdr:rowOff>0</xdr:rowOff>
    </xdr:to>
    <xdr:pic>
      <xdr:nvPicPr>
        <xdr:cNvPr id="356" name="Picture 355" descr="G:\KTP.jpg">
          <a:extLst>
            <a:ext uri="{FF2B5EF4-FFF2-40B4-BE49-F238E27FC236}">
              <a16:creationId xmlns:a16="http://schemas.microsoft.com/office/drawing/2014/main" id="{222F4549-A31A-4E1F-9BE6-507C73FFDF8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88171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15</xdr:col>
      <xdr:colOff>724476</xdr:colOff>
      <xdr:row>208</xdr:row>
      <xdr:rowOff>0</xdr:rowOff>
    </xdr:to>
    <xdr:pic>
      <xdr:nvPicPr>
        <xdr:cNvPr id="357" name="Picture 356" descr="G:\KTP.jpg">
          <a:extLst>
            <a:ext uri="{FF2B5EF4-FFF2-40B4-BE49-F238E27FC236}">
              <a16:creationId xmlns:a16="http://schemas.microsoft.com/office/drawing/2014/main" id="{A5088961-0C7C-47B7-BAEF-18E1E03BDF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2558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15</xdr:col>
      <xdr:colOff>724475</xdr:colOff>
      <xdr:row>208</xdr:row>
      <xdr:rowOff>0</xdr:rowOff>
    </xdr:to>
    <xdr:pic>
      <xdr:nvPicPr>
        <xdr:cNvPr id="358" name="Picture 357" descr="G:\KTP.jpg">
          <a:extLst>
            <a:ext uri="{FF2B5EF4-FFF2-40B4-BE49-F238E27FC236}">
              <a16:creationId xmlns:a16="http://schemas.microsoft.com/office/drawing/2014/main" id="{CAC63EB0-9CE1-47A0-80DB-491A320916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25584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15</xdr:col>
      <xdr:colOff>1405364</xdr:colOff>
      <xdr:row>208</xdr:row>
      <xdr:rowOff>0</xdr:rowOff>
    </xdr:to>
    <xdr:pic>
      <xdr:nvPicPr>
        <xdr:cNvPr id="359" name="Picture 358" descr="G:\KTP.jpg">
          <a:extLst>
            <a:ext uri="{FF2B5EF4-FFF2-40B4-BE49-F238E27FC236}">
              <a16:creationId xmlns:a16="http://schemas.microsoft.com/office/drawing/2014/main" id="{784A5415-8FFD-45B4-A401-F340D11BA81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2393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15</xdr:col>
      <xdr:colOff>1405363</xdr:colOff>
      <xdr:row>208</xdr:row>
      <xdr:rowOff>0</xdr:rowOff>
    </xdr:to>
    <xdr:pic>
      <xdr:nvPicPr>
        <xdr:cNvPr id="360" name="Picture 359" descr="G:\KTP.jpg">
          <a:extLst>
            <a:ext uri="{FF2B5EF4-FFF2-40B4-BE49-F238E27FC236}">
              <a16:creationId xmlns:a16="http://schemas.microsoft.com/office/drawing/2014/main" id="{DB9EFB7F-FF6A-43BD-AA64-8093E7F595F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2393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149804</xdr:colOff>
      <xdr:row>208</xdr:row>
      <xdr:rowOff>0</xdr:rowOff>
    </xdr:to>
    <xdr:pic>
      <xdr:nvPicPr>
        <xdr:cNvPr id="361" name="Picture 360" descr="G:\KTP.jpg">
          <a:extLst>
            <a:ext uri="{FF2B5EF4-FFF2-40B4-BE49-F238E27FC236}">
              <a16:creationId xmlns:a16="http://schemas.microsoft.com/office/drawing/2014/main" id="{CF7881D7-DA51-4CB5-971A-4AC7E5C6765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51727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149805</xdr:colOff>
      <xdr:row>208</xdr:row>
      <xdr:rowOff>0</xdr:rowOff>
    </xdr:to>
    <xdr:pic>
      <xdr:nvPicPr>
        <xdr:cNvPr id="362" name="Picture 361" descr="G:\KTP.jpg">
          <a:extLst>
            <a:ext uri="{FF2B5EF4-FFF2-40B4-BE49-F238E27FC236}">
              <a16:creationId xmlns:a16="http://schemas.microsoft.com/office/drawing/2014/main" id="{B2C2E8E5-5A62-46D2-8B3F-81BCA3221C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51727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149804</xdr:colOff>
      <xdr:row>208</xdr:row>
      <xdr:rowOff>0</xdr:rowOff>
    </xdr:to>
    <xdr:pic>
      <xdr:nvPicPr>
        <xdr:cNvPr id="363" name="Picture 362" descr="G:\KTP.jpg">
          <a:extLst>
            <a:ext uri="{FF2B5EF4-FFF2-40B4-BE49-F238E27FC236}">
              <a16:creationId xmlns:a16="http://schemas.microsoft.com/office/drawing/2014/main" id="{0B41ED3B-4931-4EB9-B4A8-90E4B947A8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51727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17</xdr:col>
      <xdr:colOff>184932</xdr:colOff>
      <xdr:row>208</xdr:row>
      <xdr:rowOff>0</xdr:rowOff>
    </xdr:to>
    <xdr:pic>
      <xdr:nvPicPr>
        <xdr:cNvPr id="364" name="Picture 363" descr="G:\KTP.jpg">
          <a:extLst>
            <a:ext uri="{FF2B5EF4-FFF2-40B4-BE49-F238E27FC236}">
              <a16:creationId xmlns:a16="http://schemas.microsoft.com/office/drawing/2014/main" id="{9E59DC28-03D0-44B1-85D2-3B233624F3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8859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17</xdr:col>
      <xdr:colOff>184932</xdr:colOff>
      <xdr:row>208</xdr:row>
      <xdr:rowOff>0</xdr:rowOff>
    </xdr:to>
    <xdr:pic>
      <xdr:nvPicPr>
        <xdr:cNvPr id="365" name="Picture 364" descr="G:\KTP.jpg">
          <a:extLst>
            <a:ext uri="{FF2B5EF4-FFF2-40B4-BE49-F238E27FC236}">
              <a16:creationId xmlns:a16="http://schemas.microsoft.com/office/drawing/2014/main" id="{663C7DC3-1643-4B58-8085-1B04DABA0D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8859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657060</xdr:colOff>
      <xdr:row>208</xdr:row>
      <xdr:rowOff>0</xdr:rowOff>
    </xdr:to>
    <xdr:pic>
      <xdr:nvPicPr>
        <xdr:cNvPr id="366" name="Picture 365" descr="G:\KTP.jpg">
          <a:extLst>
            <a:ext uri="{FF2B5EF4-FFF2-40B4-BE49-F238E27FC236}">
              <a16:creationId xmlns:a16="http://schemas.microsoft.com/office/drawing/2014/main" id="{C1696C63-52ED-4E23-BFC1-487025618F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02453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657061</xdr:colOff>
      <xdr:row>208</xdr:row>
      <xdr:rowOff>0</xdr:rowOff>
    </xdr:to>
    <xdr:pic>
      <xdr:nvPicPr>
        <xdr:cNvPr id="367" name="Picture 366" descr="G:\KTP.jpg">
          <a:extLst>
            <a:ext uri="{FF2B5EF4-FFF2-40B4-BE49-F238E27FC236}">
              <a16:creationId xmlns:a16="http://schemas.microsoft.com/office/drawing/2014/main" id="{DBDFF069-0D1A-4320-83DE-E4FF5F7C253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02453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657060</xdr:colOff>
      <xdr:row>208</xdr:row>
      <xdr:rowOff>0</xdr:rowOff>
    </xdr:to>
    <xdr:pic>
      <xdr:nvPicPr>
        <xdr:cNvPr id="368" name="Picture 367" descr="G:\KTP.jpg">
          <a:extLst>
            <a:ext uri="{FF2B5EF4-FFF2-40B4-BE49-F238E27FC236}">
              <a16:creationId xmlns:a16="http://schemas.microsoft.com/office/drawing/2014/main" id="{DECC212B-86A5-4B6A-9390-83CB7C57D9F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02453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17</xdr:col>
      <xdr:colOff>181304</xdr:colOff>
      <xdr:row>208</xdr:row>
      <xdr:rowOff>0</xdr:rowOff>
    </xdr:to>
    <xdr:pic>
      <xdr:nvPicPr>
        <xdr:cNvPr id="369" name="Picture 368" descr="G:\KTP.jpg">
          <a:extLst>
            <a:ext uri="{FF2B5EF4-FFF2-40B4-BE49-F238E27FC236}">
              <a16:creationId xmlns:a16="http://schemas.microsoft.com/office/drawing/2014/main" id="{6A63C080-0DBD-4AD4-A76F-EB3A2A3695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88227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15</xdr:col>
      <xdr:colOff>724475</xdr:colOff>
      <xdr:row>208</xdr:row>
      <xdr:rowOff>0</xdr:rowOff>
    </xdr:to>
    <xdr:pic>
      <xdr:nvPicPr>
        <xdr:cNvPr id="370" name="Picture 369" descr="G:\KTP.jpg">
          <a:extLst>
            <a:ext uri="{FF2B5EF4-FFF2-40B4-BE49-F238E27FC236}">
              <a16:creationId xmlns:a16="http://schemas.microsoft.com/office/drawing/2014/main" id="{0011FC08-8311-4DF1-A578-3B51D0D5BFB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25584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149804</xdr:colOff>
      <xdr:row>208</xdr:row>
      <xdr:rowOff>0</xdr:rowOff>
    </xdr:to>
    <xdr:pic>
      <xdr:nvPicPr>
        <xdr:cNvPr id="371" name="Picture 370" descr="G:\KTP.jpg">
          <a:extLst>
            <a:ext uri="{FF2B5EF4-FFF2-40B4-BE49-F238E27FC236}">
              <a16:creationId xmlns:a16="http://schemas.microsoft.com/office/drawing/2014/main" id="{5A9EB939-36CC-48FB-87AE-056E2CDFD37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51727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149805</xdr:colOff>
      <xdr:row>208</xdr:row>
      <xdr:rowOff>0</xdr:rowOff>
    </xdr:to>
    <xdr:pic>
      <xdr:nvPicPr>
        <xdr:cNvPr id="372" name="Picture 371" descr="G:\KTP.jpg">
          <a:extLst>
            <a:ext uri="{FF2B5EF4-FFF2-40B4-BE49-F238E27FC236}">
              <a16:creationId xmlns:a16="http://schemas.microsoft.com/office/drawing/2014/main" id="{C43553CD-2649-4A2E-9345-442C57B5BA3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51727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149804</xdr:colOff>
      <xdr:row>208</xdr:row>
      <xdr:rowOff>0</xdr:rowOff>
    </xdr:to>
    <xdr:pic>
      <xdr:nvPicPr>
        <xdr:cNvPr id="373" name="Picture 372" descr="G:\KTP.jpg">
          <a:extLst>
            <a:ext uri="{FF2B5EF4-FFF2-40B4-BE49-F238E27FC236}">
              <a16:creationId xmlns:a16="http://schemas.microsoft.com/office/drawing/2014/main" id="{0708790C-2421-48B9-BB54-FC5185644C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51727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17</xdr:col>
      <xdr:colOff>184932</xdr:colOff>
      <xdr:row>208</xdr:row>
      <xdr:rowOff>0</xdr:rowOff>
    </xdr:to>
    <xdr:pic>
      <xdr:nvPicPr>
        <xdr:cNvPr id="374" name="Picture 373" descr="G:\KTP.jpg">
          <a:extLst>
            <a:ext uri="{FF2B5EF4-FFF2-40B4-BE49-F238E27FC236}">
              <a16:creationId xmlns:a16="http://schemas.microsoft.com/office/drawing/2014/main" id="{3E708A1C-AC9A-49BB-A9C3-B6700F3C051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8859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17</xdr:col>
      <xdr:colOff>184932</xdr:colOff>
      <xdr:row>208</xdr:row>
      <xdr:rowOff>0</xdr:rowOff>
    </xdr:to>
    <xdr:pic>
      <xdr:nvPicPr>
        <xdr:cNvPr id="375" name="Picture 374" descr="G:\KTP.jpg">
          <a:extLst>
            <a:ext uri="{FF2B5EF4-FFF2-40B4-BE49-F238E27FC236}">
              <a16:creationId xmlns:a16="http://schemas.microsoft.com/office/drawing/2014/main" id="{F689176B-24B1-4D80-9416-8E82A93E218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8859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657060</xdr:colOff>
      <xdr:row>208</xdr:row>
      <xdr:rowOff>0</xdr:rowOff>
    </xdr:to>
    <xdr:pic>
      <xdr:nvPicPr>
        <xdr:cNvPr id="376" name="Picture 375" descr="G:\KTP.jpg">
          <a:extLst>
            <a:ext uri="{FF2B5EF4-FFF2-40B4-BE49-F238E27FC236}">
              <a16:creationId xmlns:a16="http://schemas.microsoft.com/office/drawing/2014/main" id="{CDFA11CD-845C-45A7-8B1A-79C5DB83C1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02453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657061</xdr:colOff>
      <xdr:row>208</xdr:row>
      <xdr:rowOff>0</xdr:rowOff>
    </xdr:to>
    <xdr:pic>
      <xdr:nvPicPr>
        <xdr:cNvPr id="377" name="Picture 376" descr="G:\KTP.jpg">
          <a:extLst>
            <a:ext uri="{FF2B5EF4-FFF2-40B4-BE49-F238E27FC236}">
              <a16:creationId xmlns:a16="http://schemas.microsoft.com/office/drawing/2014/main" id="{A98D86F2-F4A1-4399-9328-805CA2B4ABC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02453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657060</xdr:colOff>
      <xdr:row>208</xdr:row>
      <xdr:rowOff>0</xdr:rowOff>
    </xdr:to>
    <xdr:pic>
      <xdr:nvPicPr>
        <xdr:cNvPr id="378" name="Picture 377" descr="G:\KTP.jpg">
          <a:extLst>
            <a:ext uri="{FF2B5EF4-FFF2-40B4-BE49-F238E27FC236}">
              <a16:creationId xmlns:a16="http://schemas.microsoft.com/office/drawing/2014/main" id="{727CF872-BA13-40C4-BABC-CFC28F70F0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02453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17</xdr:col>
      <xdr:colOff>181304</xdr:colOff>
      <xdr:row>208</xdr:row>
      <xdr:rowOff>0</xdr:rowOff>
    </xdr:to>
    <xdr:pic>
      <xdr:nvPicPr>
        <xdr:cNvPr id="379" name="Picture 378" descr="G:\KTP.jpg">
          <a:extLst>
            <a:ext uri="{FF2B5EF4-FFF2-40B4-BE49-F238E27FC236}">
              <a16:creationId xmlns:a16="http://schemas.microsoft.com/office/drawing/2014/main" id="{6D84A2D9-24BB-48F7-B69A-96EED688A4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88227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17</xdr:col>
      <xdr:colOff>181304</xdr:colOff>
      <xdr:row>208</xdr:row>
      <xdr:rowOff>0</xdr:rowOff>
    </xdr:to>
    <xdr:pic>
      <xdr:nvPicPr>
        <xdr:cNvPr id="380" name="Picture 379" descr="G:\KTP.jpg">
          <a:extLst>
            <a:ext uri="{FF2B5EF4-FFF2-40B4-BE49-F238E27FC236}">
              <a16:creationId xmlns:a16="http://schemas.microsoft.com/office/drawing/2014/main" id="{53660EE5-4E31-42CF-BFFC-A3610C96B36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88227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15</xdr:col>
      <xdr:colOff>724476</xdr:colOff>
      <xdr:row>208</xdr:row>
      <xdr:rowOff>0</xdr:rowOff>
    </xdr:to>
    <xdr:pic>
      <xdr:nvPicPr>
        <xdr:cNvPr id="381" name="Picture 380" descr="G:\KTP.jpg">
          <a:extLst>
            <a:ext uri="{FF2B5EF4-FFF2-40B4-BE49-F238E27FC236}">
              <a16:creationId xmlns:a16="http://schemas.microsoft.com/office/drawing/2014/main" id="{68B0B8E1-735A-465D-8673-E3F35C70A39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2558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15</xdr:col>
      <xdr:colOff>716017</xdr:colOff>
      <xdr:row>208</xdr:row>
      <xdr:rowOff>0</xdr:rowOff>
    </xdr:to>
    <xdr:pic>
      <xdr:nvPicPr>
        <xdr:cNvPr id="382" name="Picture 381" descr="G:\KTP.jpg">
          <a:extLst>
            <a:ext uri="{FF2B5EF4-FFF2-40B4-BE49-F238E27FC236}">
              <a16:creationId xmlns:a16="http://schemas.microsoft.com/office/drawing/2014/main" id="{E38B7F7A-106F-4846-B7A2-5436E41D0F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254996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15</xdr:col>
      <xdr:colOff>1220014</xdr:colOff>
      <xdr:row>208</xdr:row>
      <xdr:rowOff>0</xdr:rowOff>
    </xdr:to>
    <xdr:pic>
      <xdr:nvPicPr>
        <xdr:cNvPr id="383" name="Picture 382" descr="G:\KTP.jpg">
          <a:extLst>
            <a:ext uri="{FF2B5EF4-FFF2-40B4-BE49-F238E27FC236}">
              <a16:creationId xmlns:a16="http://schemas.microsoft.com/office/drawing/2014/main" id="{288424D8-28FA-4C43-A0EB-0E87450F82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0539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15</xdr:col>
      <xdr:colOff>1220013</xdr:colOff>
      <xdr:row>208</xdr:row>
      <xdr:rowOff>0</xdr:rowOff>
    </xdr:to>
    <xdr:pic>
      <xdr:nvPicPr>
        <xdr:cNvPr id="384" name="Picture 383" descr="G:\KTP.jpg">
          <a:extLst>
            <a:ext uri="{FF2B5EF4-FFF2-40B4-BE49-F238E27FC236}">
              <a16:creationId xmlns:a16="http://schemas.microsoft.com/office/drawing/2014/main" id="{A4F146EF-8ACA-4DA0-BBCA-22FD8D6AA2D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0539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145948</xdr:colOff>
      <xdr:row>208</xdr:row>
      <xdr:rowOff>0</xdr:rowOff>
    </xdr:to>
    <xdr:pic>
      <xdr:nvPicPr>
        <xdr:cNvPr id="385" name="Picture 384" descr="G:\KTP.jpg">
          <a:extLst>
            <a:ext uri="{FF2B5EF4-FFF2-40B4-BE49-F238E27FC236}">
              <a16:creationId xmlns:a16="http://schemas.microsoft.com/office/drawing/2014/main" id="{34810A18-378F-4D52-9BED-2A3B44C920B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51342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145949</xdr:colOff>
      <xdr:row>208</xdr:row>
      <xdr:rowOff>0</xdr:rowOff>
    </xdr:to>
    <xdr:pic>
      <xdr:nvPicPr>
        <xdr:cNvPr id="386" name="Picture 385" descr="G:\KTP.jpg">
          <a:extLst>
            <a:ext uri="{FF2B5EF4-FFF2-40B4-BE49-F238E27FC236}">
              <a16:creationId xmlns:a16="http://schemas.microsoft.com/office/drawing/2014/main" id="{2A5B2267-4BD8-40C7-9575-773DAAF36D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51342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145948</xdr:colOff>
      <xdr:row>208</xdr:row>
      <xdr:rowOff>0</xdr:rowOff>
    </xdr:to>
    <xdr:pic>
      <xdr:nvPicPr>
        <xdr:cNvPr id="387" name="Picture 386" descr="G:\KTP.jpg">
          <a:extLst>
            <a:ext uri="{FF2B5EF4-FFF2-40B4-BE49-F238E27FC236}">
              <a16:creationId xmlns:a16="http://schemas.microsoft.com/office/drawing/2014/main" id="{27810243-F6B1-4D05-8A60-CB5834E288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51342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17</xdr:col>
      <xdr:colOff>174700</xdr:colOff>
      <xdr:row>208</xdr:row>
      <xdr:rowOff>0</xdr:rowOff>
    </xdr:to>
    <xdr:pic>
      <xdr:nvPicPr>
        <xdr:cNvPr id="388" name="Picture 387" descr="G:\KTP.jpg">
          <a:extLst>
            <a:ext uri="{FF2B5EF4-FFF2-40B4-BE49-F238E27FC236}">
              <a16:creationId xmlns:a16="http://schemas.microsoft.com/office/drawing/2014/main" id="{B7FDC27B-2BEE-4CEA-9B7D-4870B682F4A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8756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17</xdr:col>
      <xdr:colOff>174700</xdr:colOff>
      <xdr:row>208</xdr:row>
      <xdr:rowOff>0</xdr:rowOff>
    </xdr:to>
    <xdr:pic>
      <xdr:nvPicPr>
        <xdr:cNvPr id="389" name="Picture 388" descr="G:\KTP.jpg">
          <a:extLst>
            <a:ext uri="{FF2B5EF4-FFF2-40B4-BE49-F238E27FC236}">
              <a16:creationId xmlns:a16="http://schemas.microsoft.com/office/drawing/2014/main" id="{51C27560-5032-4043-B040-6CD64E33C8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8756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657470</xdr:colOff>
      <xdr:row>208</xdr:row>
      <xdr:rowOff>0</xdr:rowOff>
    </xdr:to>
    <xdr:pic>
      <xdr:nvPicPr>
        <xdr:cNvPr id="390" name="Picture 389" descr="G:\KTP.jpg">
          <a:extLst>
            <a:ext uri="{FF2B5EF4-FFF2-40B4-BE49-F238E27FC236}">
              <a16:creationId xmlns:a16="http://schemas.microsoft.com/office/drawing/2014/main" id="{FACBA738-719C-464F-B1A8-5A1C78D48B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02494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657471</xdr:colOff>
      <xdr:row>208</xdr:row>
      <xdr:rowOff>0</xdr:rowOff>
    </xdr:to>
    <xdr:pic>
      <xdr:nvPicPr>
        <xdr:cNvPr id="391" name="Picture 390" descr="G:\KTP.jpg">
          <a:extLst>
            <a:ext uri="{FF2B5EF4-FFF2-40B4-BE49-F238E27FC236}">
              <a16:creationId xmlns:a16="http://schemas.microsoft.com/office/drawing/2014/main" id="{238B261A-E28A-4330-BF31-88D7A092976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0249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657470</xdr:colOff>
      <xdr:row>208</xdr:row>
      <xdr:rowOff>0</xdr:rowOff>
    </xdr:to>
    <xdr:pic>
      <xdr:nvPicPr>
        <xdr:cNvPr id="392" name="Picture 391" descr="G:\KTP.jpg">
          <a:extLst>
            <a:ext uri="{FF2B5EF4-FFF2-40B4-BE49-F238E27FC236}">
              <a16:creationId xmlns:a16="http://schemas.microsoft.com/office/drawing/2014/main" id="{7ED7C1AB-5682-453B-A201-D50DC00970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02494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17</xdr:col>
      <xdr:colOff>171072</xdr:colOff>
      <xdr:row>208</xdr:row>
      <xdr:rowOff>0</xdr:rowOff>
    </xdr:to>
    <xdr:pic>
      <xdr:nvPicPr>
        <xdr:cNvPr id="393" name="Picture 392" descr="G:\KTP.jpg">
          <a:extLst>
            <a:ext uri="{FF2B5EF4-FFF2-40B4-BE49-F238E27FC236}">
              <a16:creationId xmlns:a16="http://schemas.microsoft.com/office/drawing/2014/main" id="{E803E41C-1110-4B02-ACEF-928CC40B9C1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87204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15</xdr:col>
      <xdr:colOff>716017</xdr:colOff>
      <xdr:row>208</xdr:row>
      <xdr:rowOff>0</xdr:rowOff>
    </xdr:to>
    <xdr:pic>
      <xdr:nvPicPr>
        <xdr:cNvPr id="394" name="Picture 393" descr="G:\KTP.jpg">
          <a:extLst>
            <a:ext uri="{FF2B5EF4-FFF2-40B4-BE49-F238E27FC236}">
              <a16:creationId xmlns:a16="http://schemas.microsoft.com/office/drawing/2014/main" id="{C753774E-4761-47CD-91D8-E0CEACA1A07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254996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145948</xdr:colOff>
      <xdr:row>208</xdr:row>
      <xdr:rowOff>0</xdr:rowOff>
    </xdr:to>
    <xdr:pic>
      <xdr:nvPicPr>
        <xdr:cNvPr id="395" name="Picture 394" descr="G:\KTP.jpg">
          <a:extLst>
            <a:ext uri="{FF2B5EF4-FFF2-40B4-BE49-F238E27FC236}">
              <a16:creationId xmlns:a16="http://schemas.microsoft.com/office/drawing/2014/main" id="{2E770D85-55C7-4FA0-BFC0-F3471CE6D19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51342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145949</xdr:colOff>
      <xdr:row>208</xdr:row>
      <xdr:rowOff>0</xdr:rowOff>
    </xdr:to>
    <xdr:pic>
      <xdr:nvPicPr>
        <xdr:cNvPr id="396" name="Picture 395" descr="G:\KTP.jpg">
          <a:extLst>
            <a:ext uri="{FF2B5EF4-FFF2-40B4-BE49-F238E27FC236}">
              <a16:creationId xmlns:a16="http://schemas.microsoft.com/office/drawing/2014/main" id="{24AAEBD8-5F21-4041-ACBC-4F0B12F1FD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51342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145948</xdr:colOff>
      <xdr:row>208</xdr:row>
      <xdr:rowOff>0</xdr:rowOff>
    </xdr:to>
    <xdr:pic>
      <xdr:nvPicPr>
        <xdr:cNvPr id="397" name="Picture 396" descr="G:\KTP.jpg">
          <a:extLst>
            <a:ext uri="{FF2B5EF4-FFF2-40B4-BE49-F238E27FC236}">
              <a16:creationId xmlns:a16="http://schemas.microsoft.com/office/drawing/2014/main" id="{A9A83FE7-393C-4681-B546-206DB1EA83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51342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17</xdr:col>
      <xdr:colOff>174700</xdr:colOff>
      <xdr:row>208</xdr:row>
      <xdr:rowOff>0</xdr:rowOff>
    </xdr:to>
    <xdr:pic>
      <xdr:nvPicPr>
        <xdr:cNvPr id="398" name="Picture 397" descr="G:\KTP.jpg">
          <a:extLst>
            <a:ext uri="{FF2B5EF4-FFF2-40B4-BE49-F238E27FC236}">
              <a16:creationId xmlns:a16="http://schemas.microsoft.com/office/drawing/2014/main" id="{0F1CD3CB-4E0C-4EED-A2DD-701340F6D31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8756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17</xdr:col>
      <xdr:colOff>174700</xdr:colOff>
      <xdr:row>208</xdr:row>
      <xdr:rowOff>0</xdr:rowOff>
    </xdr:to>
    <xdr:pic>
      <xdr:nvPicPr>
        <xdr:cNvPr id="399" name="Picture 398" descr="G:\KTP.jpg">
          <a:extLst>
            <a:ext uri="{FF2B5EF4-FFF2-40B4-BE49-F238E27FC236}">
              <a16:creationId xmlns:a16="http://schemas.microsoft.com/office/drawing/2014/main" id="{ED82ACC3-3A13-4026-B162-600CC271C8A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8756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657470</xdr:colOff>
      <xdr:row>208</xdr:row>
      <xdr:rowOff>0</xdr:rowOff>
    </xdr:to>
    <xdr:pic>
      <xdr:nvPicPr>
        <xdr:cNvPr id="400" name="Picture 399" descr="G:\KTP.jpg">
          <a:extLst>
            <a:ext uri="{FF2B5EF4-FFF2-40B4-BE49-F238E27FC236}">
              <a16:creationId xmlns:a16="http://schemas.microsoft.com/office/drawing/2014/main" id="{CA3E598C-9931-4294-AEAD-2B25E7C4E93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02494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657471</xdr:colOff>
      <xdr:row>208</xdr:row>
      <xdr:rowOff>0</xdr:rowOff>
    </xdr:to>
    <xdr:pic>
      <xdr:nvPicPr>
        <xdr:cNvPr id="401" name="Picture 400" descr="G:\KTP.jpg">
          <a:extLst>
            <a:ext uri="{FF2B5EF4-FFF2-40B4-BE49-F238E27FC236}">
              <a16:creationId xmlns:a16="http://schemas.microsoft.com/office/drawing/2014/main" id="{BFF78F62-64D9-4DE9-AD20-9A6CC993FF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0249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657470</xdr:colOff>
      <xdr:row>208</xdr:row>
      <xdr:rowOff>0</xdr:rowOff>
    </xdr:to>
    <xdr:pic>
      <xdr:nvPicPr>
        <xdr:cNvPr id="402" name="Picture 401" descr="G:\KTP.jpg">
          <a:extLst>
            <a:ext uri="{FF2B5EF4-FFF2-40B4-BE49-F238E27FC236}">
              <a16:creationId xmlns:a16="http://schemas.microsoft.com/office/drawing/2014/main" id="{20BA6C8C-2660-4F5F-B20C-C35E8142A7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02494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17</xdr:col>
      <xdr:colOff>171072</xdr:colOff>
      <xdr:row>208</xdr:row>
      <xdr:rowOff>0</xdr:rowOff>
    </xdr:to>
    <xdr:pic>
      <xdr:nvPicPr>
        <xdr:cNvPr id="403" name="Picture 402" descr="G:\KTP.jpg">
          <a:extLst>
            <a:ext uri="{FF2B5EF4-FFF2-40B4-BE49-F238E27FC236}">
              <a16:creationId xmlns:a16="http://schemas.microsoft.com/office/drawing/2014/main" id="{BB01CA69-B5D6-4CDF-B28A-342DE9B23D1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87204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17</xdr:col>
      <xdr:colOff>171072</xdr:colOff>
      <xdr:row>208</xdr:row>
      <xdr:rowOff>0</xdr:rowOff>
    </xdr:to>
    <xdr:pic>
      <xdr:nvPicPr>
        <xdr:cNvPr id="404" name="Picture 403" descr="G:\KTP.jpg">
          <a:extLst>
            <a:ext uri="{FF2B5EF4-FFF2-40B4-BE49-F238E27FC236}">
              <a16:creationId xmlns:a16="http://schemas.microsoft.com/office/drawing/2014/main" id="{75CD5096-ED64-47DB-BFB9-83FDFD0FDB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87204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518726</xdr:colOff>
      <xdr:row>208</xdr:row>
      <xdr:rowOff>0</xdr:rowOff>
    </xdr:from>
    <xdr:to>
      <xdr:col>15</xdr:col>
      <xdr:colOff>643200</xdr:colOff>
      <xdr:row>208</xdr:row>
      <xdr:rowOff>0</xdr:rowOff>
    </xdr:to>
    <xdr:pic>
      <xdr:nvPicPr>
        <xdr:cNvPr id="405" name="Picture 404" descr="G:\KTP.jpg">
          <a:extLst>
            <a:ext uri="{FF2B5EF4-FFF2-40B4-BE49-F238E27FC236}">
              <a16:creationId xmlns:a16="http://schemas.microsoft.com/office/drawing/2014/main" id="{522D0AFC-977E-465E-B901-A54B20F483C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77201" y="49606200"/>
          <a:ext cx="27533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15</xdr:col>
      <xdr:colOff>722866</xdr:colOff>
      <xdr:row>208</xdr:row>
      <xdr:rowOff>0</xdr:rowOff>
    </xdr:to>
    <xdr:pic>
      <xdr:nvPicPr>
        <xdr:cNvPr id="406" name="Picture 405" descr="G:\KTP.jpg">
          <a:extLst>
            <a:ext uri="{FF2B5EF4-FFF2-40B4-BE49-F238E27FC236}">
              <a16:creationId xmlns:a16="http://schemas.microsoft.com/office/drawing/2014/main" id="{B3708201-5F30-4F87-841A-FE7D209FA0E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255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15</xdr:col>
      <xdr:colOff>1403755</xdr:colOff>
      <xdr:row>208</xdr:row>
      <xdr:rowOff>0</xdr:rowOff>
    </xdr:to>
    <xdr:pic>
      <xdr:nvPicPr>
        <xdr:cNvPr id="407" name="Picture 406" descr="G:\KTP.jpg">
          <a:extLst>
            <a:ext uri="{FF2B5EF4-FFF2-40B4-BE49-F238E27FC236}">
              <a16:creationId xmlns:a16="http://schemas.microsoft.com/office/drawing/2014/main" id="{304CE3F0-C092-4762-B96D-33DCBBBF74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2377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15</xdr:col>
      <xdr:colOff>1403754</xdr:colOff>
      <xdr:row>208</xdr:row>
      <xdr:rowOff>0</xdr:rowOff>
    </xdr:to>
    <xdr:pic>
      <xdr:nvPicPr>
        <xdr:cNvPr id="408" name="Picture 407" descr="G:\KTP.jpg">
          <a:extLst>
            <a:ext uri="{FF2B5EF4-FFF2-40B4-BE49-F238E27FC236}">
              <a16:creationId xmlns:a16="http://schemas.microsoft.com/office/drawing/2014/main" id="{7D24F0C4-C64C-4C78-929A-E4DB842E4AD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23770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148195</xdr:colOff>
      <xdr:row>208</xdr:row>
      <xdr:rowOff>0</xdr:rowOff>
    </xdr:to>
    <xdr:pic>
      <xdr:nvPicPr>
        <xdr:cNvPr id="409" name="Picture 408" descr="G:\KTP.jpg">
          <a:extLst>
            <a:ext uri="{FF2B5EF4-FFF2-40B4-BE49-F238E27FC236}">
              <a16:creationId xmlns:a16="http://schemas.microsoft.com/office/drawing/2014/main" id="{4520D66D-6C18-488C-9F88-ED8C4026456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5156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148196</xdr:colOff>
      <xdr:row>208</xdr:row>
      <xdr:rowOff>0</xdr:rowOff>
    </xdr:to>
    <xdr:pic>
      <xdr:nvPicPr>
        <xdr:cNvPr id="410" name="Picture 409" descr="G:\KTP.jpg">
          <a:extLst>
            <a:ext uri="{FF2B5EF4-FFF2-40B4-BE49-F238E27FC236}">
              <a16:creationId xmlns:a16="http://schemas.microsoft.com/office/drawing/2014/main" id="{2C9A72E0-1FF8-4947-B31F-34E54530D9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51567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148195</xdr:colOff>
      <xdr:row>208</xdr:row>
      <xdr:rowOff>0</xdr:rowOff>
    </xdr:to>
    <xdr:pic>
      <xdr:nvPicPr>
        <xdr:cNvPr id="411" name="Picture 410" descr="G:\KTP.jpg">
          <a:extLst>
            <a:ext uri="{FF2B5EF4-FFF2-40B4-BE49-F238E27FC236}">
              <a16:creationId xmlns:a16="http://schemas.microsoft.com/office/drawing/2014/main" id="{B132A9F2-A74E-4F14-9203-EF25011398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5156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17</xdr:col>
      <xdr:colOff>177847</xdr:colOff>
      <xdr:row>208</xdr:row>
      <xdr:rowOff>0</xdr:rowOff>
    </xdr:to>
    <xdr:pic>
      <xdr:nvPicPr>
        <xdr:cNvPr id="412" name="Picture 411" descr="G:\KTP.jpg">
          <a:extLst>
            <a:ext uri="{FF2B5EF4-FFF2-40B4-BE49-F238E27FC236}">
              <a16:creationId xmlns:a16="http://schemas.microsoft.com/office/drawing/2014/main" id="{B25A412B-4FB9-44C6-BB6D-7055D35C50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87882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17</xdr:col>
      <xdr:colOff>177847</xdr:colOff>
      <xdr:row>208</xdr:row>
      <xdr:rowOff>0</xdr:rowOff>
    </xdr:to>
    <xdr:pic>
      <xdr:nvPicPr>
        <xdr:cNvPr id="413" name="Picture 412" descr="G:\KTP.jpg">
          <a:extLst>
            <a:ext uri="{FF2B5EF4-FFF2-40B4-BE49-F238E27FC236}">
              <a16:creationId xmlns:a16="http://schemas.microsoft.com/office/drawing/2014/main" id="{B27B1E99-CFEC-43D5-9A26-087A039B3A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87882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658039</xdr:colOff>
      <xdr:row>208</xdr:row>
      <xdr:rowOff>0</xdr:rowOff>
    </xdr:to>
    <xdr:pic>
      <xdr:nvPicPr>
        <xdr:cNvPr id="414" name="Picture 413" descr="G:\KTP.jpg">
          <a:extLst>
            <a:ext uri="{FF2B5EF4-FFF2-40B4-BE49-F238E27FC236}">
              <a16:creationId xmlns:a16="http://schemas.microsoft.com/office/drawing/2014/main" id="{4D1071C1-F6B1-483F-B171-5427EF57D4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0255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658040</xdr:colOff>
      <xdr:row>208</xdr:row>
      <xdr:rowOff>0</xdr:rowOff>
    </xdr:to>
    <xdr:pic>
      <xdr:nvPicPr>
        <xdr:cNvPr id="415" name="Picture 414" descr="G:\KTP.jpg">
          <a:extLst>
            <a:ext uri="{FF2B5EF4-FFF2-40B4-BE49-F238E27FC236}">
              <a16:creationId xmlns:a16="http://schemas.microsoft.com/office/drawing/2014/main" id="{5078B33B-61C5-49C4-99DA-60F211A8274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02551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658039</xdr:colOff>
      <xdr:row>208</xdr:row>
      <xdr:rowOff>0</xdr:rowOff>
    </xdr:to>
    <xdr:pic>
      <xdr:nvPicPr>
        <xdr:cNvPr id="416" name="Picture 415" descr="G:\KTP.jpg">
          <a:extLst>
            <a:ext uri="{FF2B5EF4-FFF2-40B4-BE49-F238E27FC236}">
              <a16:creationId xmlns:a16="http://schemas.microsoft.com/office/drawing/2014/main" id="{F2933834-590F-4F2B-B34D-727C5A0B41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0255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17</xdr:col>
      <xdr:colOff>174219</xdr:colOff>
      <xdr:row>208</xdr:row>
      <xdr:rowOff>0</xdr:rowOff>
    </xdr:to>
    <xdr:pic>
      <xdr:nvPicPr>
        <xdr:cNvPr id="417" name="Picture 416" descr="G:\KTP.jpg">
          <a:extLst>
            <a:ext uri="{FF2B5EF4-FFF2-40B4-BE49-F238E27FC236}">
              <a16:creationId xmlns:a16="http://schemas.microsoft.com/office/drawing/2014/main" id="{4A275FC5-106D-49ED-BC48-882EF20CFCA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8751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15</xdr:col>
      <xdr:colOff>722866</xdr:colOff>
      <xdr:row>208</xdr:row>
      <xdr:rowOff>0</xdr:rowOff>
    </xdr:to>
    <xdr:pic>
      <xdr:nvPicPr>
        <xdr:cNvPr id="418" name="Picture 417" descr="G:\KTP.jpg">
          <a:extLst>
            <a:ext uri="{FF2B5EF4-FFF2-40B4-BE49-F238E27FC236}">
              <a16:creationId xmlns:a16="http://schemas.microsoft.com/office/drawing/2014/main" id="{CCD90DCB-1A71-4B15-8F75-F2CA764EF95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255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148195</xdr:colOff>
      <xdr:row>208</xdr:row>
      <xdr:rowOff>0</xdr:rowOff>
    </xdr:to>
    <xdr:pic>
      <xdr:nvPicPr>
        <xdr:cNvPr id="419" name="Picture 418" descr="G:\KTP.jpg">
          <a:extLst>
            <a:ext uri="{FF2B5EF4-FFF2-40B4-BE49-F238E27FC236}">
              <a16:creationId xmlns:a16="http://schemas.microsoft.com/office/drawing/2014/main" id="{C9473B10-7FBB-4BF0-9746-D984BE16681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5156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148196</xdr:colOff>
      <xdr:row>208</xdr:row>
      <xdr:rowOff>0</xdr:rowOff>
    </xdr:to>
    <xdr:pic>
      <xdr:nvPicPr>
        <xdr:cNvPr id="420" name="Picture 419" descr="G:\KTP.jpg">
          <a:extLst>
            <a:ext uri="{FF2B5EF4-FFF2-40B4-BE49-F238E27FC236}">
              <a16:creationId xmlns:a16="http://schemas.microsoft.com/office/drawing/2014/main" id="{706491CD-EDBE-41FE-AEA1-52D0F345F5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51567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148195</xdr:colOff>
      <xdr:row>208</xdr:row>
      <xdr:rowOff>0</xdr:rowOff>
    </xdr:to>
    <xdr:pic>
      <xdr:nvPicPr>
        <xdr:cNvPr id="421" name="Picture 420" descr="G:\KTP.jpg">
          <a:extLst>
            <a:ext uri="{FF2B5EF4-FFF2-40B4-BE49-F238E27FC236}">
              <a16:creationId xmlns:a16="http://schemas.microsoft.com/office/drawing/2014/main" id="{8DF05066-3B5B-4A7E-99D4-EA4779AFD27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5156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17</xdr:col>
      <xdr:colOff>177847</xdr:colOff>
      <xdr:row>208</xdr:row>
      <xdr:rowOff>0</xdr:rowOff>
    </xdr:to>
    <xdr:pic>
      <xdr:nvPicPr>
        <xdr:cNvPr id="422" name="Picture 421" descr="G:\KTP.jpg">
          <a:extLst>
            <a:ext uri="{FF2B5EF4-FFF2-40B4-BE49-F238E27FC236}">
              <a16:creationId xmlns:a16="http://schemas.microsoft.com/office/drawing/2014/main" id="{67B6F42F-9163-43DF-8412-C06158934E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87882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17</xdr:col>
      <xdr:colOff>177847</xdr:colOff>
      <xdr:row>208</xdr:row>
      <xdr:rowOff>0</xdr:rowOff>
    </xdr:to>
    <xdr:pic>
      <xdr:nvPicPr>
        <xdr:cNvPr id="423" name="Picture 422" descr="G:\KTP.jpg">
          <a:extLst>
            <a:ext uri="{FF2B5EF4-FFF2-40B4-BE49-F238E27FC236}">
              <a16:creationId xmlns:a16="http://schemas.microsoft.com/office/drawing/2014/main" id="{732A730D-83C1-4A5C-8251-802BE979697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87882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658039</xdr:colOff>
      <xdr:row>208</xdr:row>
      <xdr:rowOff>0</xdr:rowOff>
    </xdr:to>
    <xdr:pic>
      <xdr:nvPicPr>
        <xdr:cNvPr id="424" name="Picture 423" descr="G:\KTP.jpg">
          <a:extLst>
            <a:ext uri="{FF2B5EF4-FFF2-40B4-BE49-F238E27FC236}">
              <a16:creationId xmlns:a16="http://schemas.microsoft.com/office/drawing/2014/main" id="{3D11FC5A-F047-4353-BCDA-ECDF9AD671C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0255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658040</xdr:colOff>
      <xdr:row>208</xdr:row>
      <xdr:rowOff>0</xdr:rowOff>
    </xdr:to>
    <xdr:pic>
      <xdr:nvPicPr>
        <xdr:cNvPr id="425" name="Picture 424" descr="G:\KTP.jpg">
          <a:extLst>
            <a:ext uri="{FF2B5EF4-FFF2-40B4-BE49-F238E27FC236}">
              <a16:creationId xmlns:a16="http://schemas.microsoft.com/office/drawing/2014/main" id="{99DAED3A-ADA3-41E5-AAEA-AD65B43620D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02551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15</xdr:col>
      <xdr:colOff>722866</xdr:colOff>
      <xdr:row>208</xdr:row>
      <xdr:rowOff>0</xdr:rowOff>
    </xdr:to>
    <xdr:pic>
      <xdr:nvPicPr>
        <xdr:cNvPr id="426" name="Picture 425" descr="G:\KTP.jpg">
          <a:extLst>
            <a:ext uri="{FF2B5EF4-FFF2-40B4-BE49-F238E27FC236}">
              <a16:creationId xmlns:a16="http://schemas.microsoft.com/office/drawing/2014/main" id="{60EEBAF0-4DBF-48FE-AC89-33C29F6E7F3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255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15</xdr:col>
      <xdr:colOff>1403755</xdr:colOff>
      <xdr:row>208</xdr:row>
      <xdr:rowOff>0</xdr:rowOff>
    </xdr:to>
    <xdr:pic>
      <xdr:nvPicPr>
        <xdr:cNvPr id="427" name="Picture 426" descr="G:\KTP.jpg">
          <a:extLst>
            <a:ext uri="{FF2B5EF4-FFF2-40B4-BE49-F238E27FC236}">
              <a16:creationId xmlns:a16="http://schemas.microsoft.com/office/drawing/2014/main" id="{DAEF91D6-8BB4-4EAC-B3F1-738F6E255E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2377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15</xdr:col>
      <xdr:colOff>1403754</xdr:colOff>
      <xdr:row>208</xdr:row>
      <xdr:rowOff>0</xdr:rowOff>
    </xdr:to>
    <xdr:pic>
      <xdr:nvPicPr>
        <xdr:cNvPr id="428" name="Picture 427" descr="G:\KTP.jpg">
          <a:extLst>
            <a:ext uri="{FF2B5EF4-FFF2-40B4-BE49-F238E27FC236}">
              <a16:creationId xmlns:a16="http://schemas.microsoft.com/office/drawing/2014/main" id="{B253EB65-7690-41EF-9E76-CFF8AF77D6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23770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148195</xdr:colOff>
      <xdr:row>208</xdr:row>
      <xdr:rowOff>0</xdr:rowOff>
    </xdr:to>
    <xdr:pic>
      <xdr:nvPicPr>
        <xdr:cNvPr id="429" name="Picture 428" descr="G:\KTP.jpg">
          <a:extLst>
            <a:ext uri="{FF2B5EF4-FFF2-40B4-BE49-F238E27FC236}">
              <a16:creationId xmlns:a16="http://schemas.microsoft.com/office/drawing/2014/main" id="{5265E650-F926-4B83-9C57-71580FF6E4B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5156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148196</xdr:colOff>
      <xdr:row>208</xdr:row>
      <xdr:rowOff>0</xdr:rowOff>
    </xdr:to>
    <xdr:pic>
      <xdr:nvPicPr>
        <xdr:cNvPr id="430" name="Picture 429" descr="G:\KTP.jpg">
          <a:extLst>
            <a:ext uri="{FF2B5EF4-FFF2-40B4-BE49-F238E27FC236}">
              <a16:creationId xmlns:a16="http://schemas.microsoft.com/office/drawing/2014/main" id="{CAB26649-BA31-4204-9300-4DC17A6794C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51567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148195</xdr:colOff>
      <xdr:row>208</xdr:row>
      <xdr:rowOff>0</xdr:rowOff>
    </xdr:to>
    <xdr:pic>
      <xdr:nvPicPr>
        <xdr:cNvPr id="431" name="Picture 430" descr="G:\KTP.jpg">
          <a:extLst>
            <a:ext uri="{FF2B5EF4-FFF2-40B4-BE49-F238E27FC236}">
              <a16:creationId xmlns:a16="http://schemas.microsoft.com/office/drawing/2014/main" id="{973AE2D3-CD05-46D6-8778-8A80EB9876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5156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17</xdr:col>
      <xdr:colOff>177286</xdr:colOff>
      <xdr:row>208</xdr:row>
      <xdr:rowOff>0</xdr:rowOff>
    </xdr:to>
    <xdr:pic>
      <xdr:nvPicPr>
        <xdr:cNvPr id="432" name="Picture 431" descr="G:\KTP.jpg">
          <a:extLst>
            <a:ext uri="{FF2B5EF4-FFF2-40B4-BE49-F238E27FC236}">
              <a16:creationId xmlns:a16="http://schemas.microsoft.com/office/drawing/2014/main" id="{B21E35BA-A823-4595-B8B4-C73D269DF56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8782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17</xdr:col>
      <xdr:colOff>177286</xdr:colOff>
      <xdr:row>208</xdr:row>
      <xdr:rowOff>0</xdr:rowOff>
    </xdr:to>
    <xdr:pic>
      <xdr:nvPicPr>
        <xdr:cNvPr id="433" name="Picture 432" descr="G:\KTP.jpg">
          <a:extLst>
            <a:ext uri="{FF2B5EF4-FFF2-40B4-BE49-F238E27FC236}">
              <a16:creationId xmlns:a16="http://schemas.microsoft.com/office/drawing/2014/main" id="{661C3C30-C365-41D4-A32E-E172B16A2F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8782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658039</xdr:colOff>
      <xdr:row>208</xdr:row>
      <xdr:rowOff>0</xdr:rowOff>
    </xdr:to>
    <xdr:pic>
      <xdr:nvPicPr>
        <xdr:cNvPr id="434" name="Picture 433" descr="G:\KTP.jpg">
          <a:extLst>
            <a:ext uri="{FF2B5EF4-FFF2-40B4-BE49-F238E27FC236}">
              <a16:creationId xmlns:a16="http://schemas.microsoft.com/office/drawing/2014/main" id="{B3150EC9-A97F-4F38-96CB-DDFCC7BC80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0255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658040</xdr:colOff>
      <xdr:row>208</xdr:row>
      <xdr:rowOff>0</xdr:rowOff>
    </xdr:to>
    <xdr:pic>
      <xdr:nvPicPr>
        <xdr:cNvPr id="435" name="Picture 434" descr="G:\KTP.jpg">
          <a:extLst>
            <a:ext uri="{FF2B5EF4-FFF2-40B4-BE49-F238E27FC236}">
              <a16:creationId xmlns:a16="http://schemas.microsoft.com/office/drawing/2014/main" id="{024DD1B6-5752-435A-9696-CAE642680A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02551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658039</xdr:colOff>
      <xdr:row>208</xdr:row>
      <xdr:rowOff>0</xdr:rowOff>
    </xdr:to>
    <xdr:pic>
      <xdr:nvPicPr>
        <xdr:cNvPr id="436" name="Picture 435" descr="G:\KTP.jpg">
          <a:extLst>
            <a:ext uri="{FF2B5EF4-FFF2-40B4-BE49-F238E27FC236}">
              <a16:creationId xmlns:a16="http://schemas.microsoft.com/office/drawing/2014/main" id="{E4FD8247-87F6-4F36-A54F-49E557ECBA5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0255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17</xdr:col>
      <xdr:colOff>173658</xdr:colOff>
      <xdr:row>208</xdr:row>
      <xdr:rowOff>0</xdr:rowOff>
    </xdr:to>
    <xdr:pic>
      <xdr:nvPicPr>
        <xdr:cNvPr id="437" name="Picture 436" descr="G:\KTP.jpg">
          <a:extLst>
            <a:ext uri="{FF2B5EF4-FFF2-40B4-BE49-F238E27FC236}">
              <a16:creationId xmlns:a16="http://schemas.microsoft.com/office/drawing/2014/main" id="{8BBDC7EE-06EC-4AE7-8373-B67FBD6799C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87463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15</xdr:col>
      <xdr:colOff>722866</xdr:colOff>
      <xdr:row>208</xdr:row>
      <xdr:rowOff>0</xdr:rowOff>
    </xdr:to>
    <xdr:pic>
      <xdr:nvPicPr>
        <xdr:cNvPr id="438" name="Picture 437" descr="G:\KTP.jpg">
          <a:extLst>
            <a:ext uri="{FF2B5EF4-FFF2-40B4-BE49-F238E27FC236}">
              <a16:creationId xmlns:a16="http://schemas.microsoft.com/office/drawing/2014/main" id="{04740020-1111-440E-850F-C6E810CD995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255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148195</xdr:colOff>
      <xdr:row>208</xdr:row>
      <xdr:rowOff>0</xdr:rowOff>
    </xdr:to>
    <xdr:pic>
      <xdr:nvPicPr>
        <xdr:cNvPr id="439" name="Picture 438" descr="G:\KTP.jpg">
          <a:extLst>
            <a:ext uri="{FF2B5EF4-FFF2-40B4-BE49-F238E27FC236}">
              <a16:creationId xmlns:a16="http://schemas.microsoft.com/office/drawing/2014/main" id="{4D762402-4EBA-42CD-80DA-C23D0AC26C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5156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148196</xdr:colOff>
      <xdr:row>208</xdr:row>
      <xdr:rowOff>0</xdr:rowOff>
    </xdr:to>
    <xdr:pic>
      <xdr:nvPicPr>
        <xdr:cNvPr id="440" name="Picture 439" descr="G:\KTP.jpg">
          <a:extLst>
            <a:ext uri="{FF2B5EF4-FFF2-40B4-BE49-F238E27FC236}">
              <a16:creationId xmlns:a16="http://schemas.microsoft.com/office/drawing/2014/main" id="{7D957216-B8AC-4BCF-8B77-1182FB61601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51567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148195</xdr:colOff>
      <xdr:row>208</xdr:row>
      <xdr:rowOff>0</xdr:rowOff>
    </xdr:to>
    <xdr:pic>
      <xdr:nvPicPr>
        <xdr:cNvPr id="441" name="Picture 440" descr="G:\KTP.jpg">
          <a:extLst>
            <a:ext uri="{FF2B5EF4-FFF2-40B4-BE49-F238E27FC236}">
              <a16:creationId xmlns:a16="http://schemas.microsoft.com/office/drawing/2014/main" id="{3F904838-FF03-430E-9046-E88FDCCF31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5156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17</xdr:col>
      <xdr:colOff>177286</xdr:colOff>
      <xdr:row>208</xdr:row>
      <xdr:rowOff>0</xdr:rowOff>
    </xdr:to>
    <xdr:pic>
      <xdr:nvPicPr>
        <xdr:cNvPr id="442" name="Picture 441" descr="G:\KTP.jpg">
          <a:extLst>
            <a:ext uri="{FF2B5EF4-FFF2-40B4-BE49-F238E27FC236}">
              <a16:creationId xmlns:a16="http://schemas.microsoft.com/office/drawing/2014/main" id="{58C5E008-763D-4117-B57E-55DF96CC4E6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8782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17</xdr:col>
      <xdr:colOff>177286</xdr:colOff>
      <xdr:row>208</xdr:row>
      <xdr:rowOff>0</xdr:rowOff>
    </xdr:to>
    <xdr:pic>
      <xdr:nvPicPr>
        <xdr:cNvPr id="443" name="Picture 442" descr="G:\KTP.jpg">
          <a:extLst>
            <a:ext uri="{FF2B5EF4-FFF2-40B4-BE49-F238E27FC236}">
              <a16:creationId xmlns:a16="http://schemas.microsoft.com/office/drawing/2014/main" id="{CF19F7E8-81BB-4987-BD81-67CE3A3644B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8782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658039</xdr:colOff>
      <xdr:row>208</xdr:row>
      <xdr:rowOff>0</xdr:rowOff>
    </xdr:to>
    <xdr:pic>
      <xdr:nvPicPr>
        <xdr:cNvPr id="444" name="Picture 443" descr="G:\KTP.jpg">
          <a:extLst>
            <a:ext uri="{FF2B5EF4-FFF2-40B4-BE49-F238E27FC236}">
              <a16:creationId xmlns:a16="http://schemas.microsoft.com/office/drawing/2014/main" id="{C01B662A-0C05-4EB8-BFBE-D5CF11F95A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0255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658040</xdr:colOff>
      <xdr:row>208</xdr:row>
      <xdr:rowOff>0</xdr:rowOff>
    </xdr:to>
    <xdr:pic>
      <xdr:nvPicPr>
        <xdr:cNvPr id="445" name="Picture 444" descr="G:\KTP.jpg">
          <a:extLst>
            <a:ext uri="{FF2B5EF4-FFF2-40B4-BE49-F238E27FC236}">
              <a16:creationId xmlns:a16="http://schemas.microsoft.com/office/drawing/2014/main" id="{8A38A627-2A90-44B9-94E4-344F0A6B47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02551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658039</xdr:colOff>
      <xdr:row>208</xdr:row>
      <xdr:rowOff>0</xdr:rowOff>
    </xdr:to>
    <xdr:pic>
      <xdr:nvPicPr>
        <xdr:cNvPr id="446" name="Picture 445" descr="G:\KTP.jpg">
          <a:extLst>
            <a:ext uri="{FF2B5EF4-FFF2-40B4-BE49-F238E27FC236}">
              <a16:creationId xmlns:a16="http://schemas.microsoft.com/office/drawing/2014/main" id="{45C7BCA0-BD56-4A00-9FEF-D18F30557E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0255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17</xdr:col>
      <xdr:colOff>173658</xdr:colOff>
      <xdr:row>208</xdr:row>
      <xdr:rowOff>0</xdr:rowOff>
    </xdr:to>
    <xdr:pic>
      <xdr:nvPicPr>
        <xdr:cNvPr id="447" name="Picture 446" descr="G:\KTP.jpg">
          <a:extLst>
            <a:ext uri="{FF2B5EF4-FFF2-40B4-BE49-F238E27FC236}">
              <a16:creationId xmlns:a16="http://schemas.microsoft.com/office/drawing/2014/main" id="{D3277736-5014-4673-89B1-43D53333E36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87463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17</xdr:col>
      <xdr:colOff>173658</xdr:colOff>
      <xdr:row>208</xdr:row>
      <xdr:rowOff>0</xdr:rowOff>
    </xdr:to>
    <xdr:pic>
      <xdr:nvPicPr>
        <xdr:cNvPr id="448" name="Picture 447" descr="G:\KTP.jpg">
          <a:extLst>
            <a:ext uri="{FF2B5EF4-FFF2-40B4-BE49-F238E27FC236}">
              <a16:creationId xmlns:a16="http://schemas.microsoft.com/office/drawing/2014/main" id="{C81A7782-05B2-4571-BB88-35EBF5051FD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87463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171743</xdr:colOff>
      <xdr:row>208</xdr:row>
      <xdr:rowOff>0</xdr:rowOff>
    </xdr:from>
    <xdr:to>
      <xdr:col>17</xdr:col>
      <xdr:colOff>783816</xdr:colOff>
      <xdr:row>208</xdr:row>
      <xdr:rowOff>0</xdr:rowOff>
    </xdr:to>
    <xdr:pic>
      <xdr:nvPicPr>
        <xdr:cNvPr id="449" name="Picture 448" descr="G:\KTP.jpg">
          <a:extLst>
            <a:ext uri="{FF2B5EF4-FFF2-40B4-BE49-F238E27FC236}">
              <a16:creationId xmlns:a16="http://schemas.microsoft.com/office/drawing/2014/main" id="{50E70C6F-E92A-47A1-8AA8-25B9CD87DB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39918" y="49606200"/>
          <a:ext cx="469829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420755</xdr:colOff>
      <xdr:row>208</xdr:row>
      <xdr:rowOff>0</xdr:rowOff>
    </xdr:from>
    <xdr:to>
      <xdr:col>15</xdr:col>
      <xdr:colOff>1065024</xdr:colOff>
      <xdr:row>208</xdr:row>
      <xdr:rowOff>0</xdr:rowOff>
    </xdr:to>
    <xdr:pic>
      <xdr:nvPicPr>
        <xdr:cNvPr id="450" name="Picture 449" descr="G:\KTP.jpg">
          <a:extLst>
            <a:ext uri="{FF2B5EF4-FFF2-40B4-BE49-F238E27FC236}">
              <a16:creationId xmlns:a16="http://schemas.microsoft.com/office/drawing/2014/main" id="{2E32EC9B-30AB-4597-8ABA-2BA334F1486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84080" y="49606200"/>
          <a:ext cx="256831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2271327</xdr:colOff>
      <xdr:row>208</xdr:row>
      <xdr:rowOff>0</xdr:rowOff>
    </xdr:from>
    <xdr:to>
      <xdr:col>20</xdr:col>
      <xdr:colOff>508607</xdr:colOff>
      <xdr:row>208</xdr:row>
      <xdr:rowOff>0</xdr:rowOff>
    </xdr:to>
    <xdr:pic>
      <xdr:nvPicPr>
        <xdr:cNvPr id="451" name="Picture 450" descr="G:\KTP.jpg">
          <a:extLst>
            <a:ext uri="{FF2B5EF4-FFF2-40B4-BE49-F238E27FC236}">
              <a16:creationId xmlns:a16="http://schemas.microsoft.com/office/drawing/2014/main" id="{33184912-1723-4391-A31A-537B4BDDB61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25727" y="49606200"/>
          <a:ext cx="194250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15</xdr:col>
      <xdr:colOff>722866</xdr:colOff>
      <xdr:row>208</xdr:row>
      <xdr:rowOff>0</xdr:rowOff>
    </xdr:to>
    <xdr:pic>
      <xdr:nvPicPr>
        <xdr:cNvPr id="452" name="Picture 451" descr="G:\KTP.jpg">
          <a:extLst>
            <a:ext uri="{FF2B5EF4-FFF2-40B4-BE49-F238E27FC236}">
              <a16:creationId xmlns:a16="http://schemas.microsoft.com/office/drawing/2014/main" id="{9923CB6E-F9F3-482F-8370-45D200B1C7C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255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15</xdr:col>
      <xdr:colOff>1403755</xdr:colOff>
      <xdr:row>208</xdr:row>
      <xdr:rowOff>0</xdr:rowOff>
    </xdr:to>
    <xdr:pic>
      <xdr:nvPicPr>
        <xdr:cNvPr id="453" name="Picture 452" descr="G:\KTP.jpg">
          <a:extLst>
            <a:ext uri="{FF2B5EF4-FFF2-40B4-BE49-F238E27FC236}">
              <a16:creationId xmlns:a16="http://schemas.microsoft.com/office/drawing/2014/main" id="{39D4F539-B598-4584-B0A3-3B2520A5FE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2377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15</xdr:col>
      <xdr:colOff>1403754</xdr:colOff>
      <xdr:row>208</xdr:row>
      <xdr:rowOff>0</xdr:rowOff>
    </xdr:to>
    <xdr:pic>
      <xdr:nvPicPr>
        <xdr:cNvPr id="454" name="Picture 453" descr="G:\KTP.jpg">
          <a:extLst>
            <a:ext uri="{FF2B5EF4-FFF2-40B4-BE49-F238E27FC236}">
              <a16:creationId xmlns:a16="http://schemas.microsoft.com/office/drawing/2014/main" id="{1AA170F8-7704-41C4-BB13-99DE560755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23770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148195</xdr:colOff>
      <xdr:row>208</xdr:row>
      <xdr:rowOff>0</xdr:rowOff>
    </xdr:to>
    <xdr:pic>
      <xdr:nvPicPr>
        <xdr:cNvPr id="455" name="Picture 454" descr="G:\KTP.jpg">
          <a:extLst>
            <a:ext uri="{FF2B5EF4-FFF2-40B4-BE49-F238E27FC236}">
              <a16:creationId xmlns:a16="http://schemas.microsoft.com/office/drawing/2014/main" id="{E15F6ABF-C802-41F6-B5B3-DEAB77D06AD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5156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148196</xdr:colOff>
      <xdr:row>208</xdr:row>
      <xdr:rowOff>0</xdr:rowOff>
    </xdr:to>
    <xdr:pic>
      <xdr:nvPicPr>
        <xdr:cNvPr id="456" name="Picture 455" descr="G:\KTP.jpg">
          <a:extLst>
            <a:ext uri="{FF2B5EF4-FFF2-40B4-BE49-F238E27FC236}">
              <a16:creationId xmlns:a16="http://schemas.microsoft.com/office/drawing/2014/main" id="{019E4F47-75AC-4B1D-8944-45327C2A06E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51567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148195</xdr:colOff>
      <xdr:row>208</xdr:row>
      <xdr:rowOff>0</xdr:rowOff>
    </xdr:to>
    <xdr:pic>
      <xdr:nvPicPr>
        <xdr:cNvPr id="457" name="Picture 456" descr="G:\KTP.jpg">
          <a:extLst>
            <a:ext uri="{FF2B5EF4-FFF2-40B4-BE49-F238E27FC236}">
              <a16:creationId xmlns:a16="http://schemas.microsoft.com/office/drawing/2014/main" id="{93BDBEC3-DBD3-4B8A-BFFB-D666F3BDABB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5156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17</xdr:col>
      <xdr:colOff>177847</xdr:colOff>
      <xdr:row>208</xdr:row>
      <xdr:rowOff>0</xdr:rowOff>
    </xdr:to>
    <xdr:pic>
      <xdr:nvPicPr>
        <xdr:cNvPr id="458" name="Picture 457" descr="G:\KTP.jpg">
          <a:extLst>
            <a:ext uri="{FF2B5EF4-FFF2-40B4-BE49-F238E27FC236}">
              <a16:creationId xmlns:a16="http://schemas.microsoft.com/office/drawing/2014/main" id="{6A068984-717D-4CA6-8801-4E73EC3F8A2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87882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17</xdr:col>
      <xdr:colOff>177847</xdr:colOff>
      <xdr:row>208</xdr:row>
      <xdr:rowOff>0</xdr:rowOff>
    </xdr:to>
    <xdr:pic>
      <xdr:nvPicPr>
        <xdr:cNvPr id="459" name="Picture 458" descr="G:\KTP.jpg">
          <a:extLst>
            <a:ext uri="{FF2B5EF4-FFF2-40B4-BE49-F238E27FC236}">
              <a16:creationId xmlns:a16="http://schemas.microsoft.com/office/drawing/2014/main" id="{8514793D-E1F1-49D4-9BEF-0372B7CD39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87882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658039</xdr:colOff>
      <xdr:row>208</xdr:row>
      <xdr:rowOff>0</xdr:rowOff>
    </xdr:to>
    <xdr:pic>
      <xdr:nvPicPr>
        <xdr:cNvPr id="460" name="Picture 459" descr="G:\KTP.jpg">
          <a:extLst>
            <a:ext uri="{FF2B5EF4-FFF2-40B4-BE49-F238E27FC236}">
              <a16:creationId xmlns:a16="http://schemas.microsoft.com/office/drawing/2014/main" id="{420869E7-B0DC-4AB0-A145-4D29997877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0255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658040</xdr:colOff>
      <xdr:row>208</xdr:row>
      <xdr:rowOff>0</xdr:rowOff>
    </xdr:to>
    <xdr:pic>
      <xdr:nvPicPr>
        <xdr:cNvPr id="461" name="Picture 460" descr="G:\KTP.jpg">
          <a:extLst>
            <a:ext uri="{FF2B5EF4-FFF2-40B4-BE49-F238E27FC236}">
              <a16:creationId xmlns:a16="http://schemas.microsoft.com/office/drawing/2014/main" id="{C883CFCF-AAC1-4F43-BBD8-642E265EED3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02551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658039</xdr:colOff>
      <xdr:row>208</xdr:row>
      <xdr:rowOff>0</xdr:rowOff>
    </xdr:to>
    <xdr:pic>
      <xdr:nvPicPr>
        <xdr:cNvPr id="462" name="Picture 461" descr="G:\KTP.jpg">
          <a:extLst>
            <a:ext uri="{FF2B5EF4-FFF2-40B4-BE49-F238E27FC236}">
              <a16:creationId xmlns:a16="http://schemas.microsoft.com/office/drawing/2014/main" id="{8707C17D-BEB2-44B5-B471-74924A6DC0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0255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17</xdr:col>
      <xdr:colOff>174219</xdr:colOff>
      <xdr:row>208</xdr:row>
      <xdr:rowOff>0</xdr:rowOff>
    </xdr:to>
    <xdr:pic>
      <xdr:nvPicPr>
        <xdr:cNvPr id="463" name="Picture 462" descr="G:\KTP.jpg">
          <a:extLst>
            <a:ext uri="{FF2B5EF4-FFF2-40B4-BE49-F238E27FC236}">
              <a16:creationId xmlns:a16="http://schemas.microsoft.com/office/drawing/2014/main" id="{EEBEEAE4-188F-4D62-9BBE-F5399C09E80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8751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15</xdr:col>
      <xdr:colOff>722866</xdr:colOff>
      <xdr:row>208</xdr:row>
      <xdr:rowOff>0</xdr:rowOff>
    </xdr:to>
    <xdr:pic>
      <xdr:nvPicPr>
        <xdr:cNvPr id="464" name="Picture 463" descr="G:\KTP.jpg">
          <a:extLst>
            <a:ext uri="{FF2B5EF4-FFF2-40B4-BE49-F238E27FC236}">
              <a16:creationId xmlns:a16="http://schemas.microsoft.com/office/drawing/2014/main" id="{DC714910-550F-43CA-A8A5-6DBFFF4A7CE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255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148195</xdr:colOff>
      <xdr:row>208</xdr:row>
      <xdr:rowOff>0</xdr:rowOff>
    </xdr:to>
    <xdr:pic>
      <xdr:nvPicPr>
        <xdr:cNvPr id="465" name="Picture 464" descr="G:\KTP.jpg">
          <a:extLst>
            <a:ext uri="{FF2B5EF4-FFF2-40B4-BE49-F238E27FC236}">
              <a16:creationId xmlns:a16="http://schemas.microsoft.com/office/drawing/2014/main" id="{D0EEA912-F41E-4B63-B3B5-D60C76F7929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5156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148196</xdr:colOff>
      <xdr:row>208</xdr:row>
      <xdr:rowOff>0</xdr:rowOff>
    </xdr:to>
    <xdr:pic>
      <xdr:nvPicPr>
        <xdr:cNvPr id="466" name="Picture 465" descr="G:\KTP.jpg">
          <a:extLst>
            <a:ext uri="{FF2B5EF4-FFF2-40B4-BE49-F238E27FC236}">
              <a16:creationId xmlns:a16="http://schemas.microsoft.com/office/drawing/2014/main" id="{F3A5EC76-9119-4CD2-8602-4A1DEF57A6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51567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148195</xdr:colOff>
      <xdr:row>208</xdr:row>
      <xdr:rowOff>0</xdr:rowOff>
    </xdr:to>
    <xdr:pic>
      <xdr:nvPicPr>
        <xdr:cNvPr id="467" name="Picture 466" descr="G:\KTP.jpg">
          <a:extLst>
            <a:ext uri="{FF2B5EF4-FFF2-40B4-BE49-F238E27FC236}">
              <a16:creationId xmlns:a16="http://schemas.microsoft.com/office/drawing/2014/main" id="{5F582C5A-5057-4318-B29C-19D2ADD653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35156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17</xdr:col>
      <xdr:colOff>177847</xdr:colOff>
      <xdr:row>208</xdr:row>
      <xdr:rowOff>0</xdr:rowOff>
    </xdr:to>
    <xdr:pic>
      <xdr:nvPicPr>
        <xdr:cNvPr id="468" name="Picture 467" descr="G:\KTP.jpg">
          <a:extLst>
            <a:ext uri="{FF2B5EF4-FFF2-40B4-BE49-F238E27FC236}">
              <a16:creationId xmlns:a16="http://schemas.microsoft.com/office/drawing/2014/main" id="{CF859F56-7B8B-4368-8BB8-733ACE50EB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87882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17</xdr:col>
      <xdr:colOff>177847</xdr:colOff>
      <xdr:row>208</xdr:row>
      <xdr:rowOff>0</xdr:rowOff>
    </xdr:to>
    <xdr:pic>
      <xdr:nvPicPr>
        <xdr:cNvPr id="469" name="Picture 468" descr="G:\KTP.jpg">
          <a:extLst>
            <a:ext uri="{FF2B5EF4-FFF2-40B4-BE49-F238E27FC236}">
              <a16:creationId xmlns:a16="http://schemas.microsoft.com/office/drawing/2014/main" id="{938CED03-C47A-440F-9C49-531C5D6B044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87882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658039</xdr:colOff>
      <xdr:row>208</xdr:row>
      <xdr:rowOff>0</xdr:rowOff>
    </xdr:to>
    <xdr:pic>
      <xdr:nvPicPr>
        <xdr:cNvPr id="470" name="Picture 469" descr="G:\KTP.jpg">
          <a:extLst>
            <a:ext uri="{FF2B5EF4-FFF2-40B4-BE49-F238E27FC236}">
              <a16:creationId xmlns:a16="http://schemas.microsoft.com/office/drawing/2014/main" id="{192EBD06-C29F-4380-89FF-07DA4C76494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0255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658040</xdr:colOff>
      <xdr:row>208</xdr:row>
      <xdr:rowOff>0</xdr:rowOff>
    </xdr:to>
    <xdr:pic>
      <xdr:nvPicPr>
        <xdr:cNvPr id="471" name="Picture 470" descr="G:\KTP.jpg">
          <a:extLst>
            <a:ext uri="{FF2B5EF4-FFF2-40B4-BE49-F238E27FC236}">
              <a16:creationId xmlns:a16="http://schemas.microsoft.com/office/drawing/2014/main" id="{58847A6B-A38A-4E2D-A713-3422E068BAD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02551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16</xdr:col>
      <xdr:colOff>658039</xdr:colOff>
      <xdr:row>208</xdr:row>
      <xdr:rowOff>0</xdr:rowOff>
    </xdr:to>
    <xdr:pic>
      <xdr:nvPicPr>
        <xdr:cNvPr id="472" name="Picture 471" descr="G:\KTP.jpg">
          <a:extLst>
            <a:ext uri="{FF2B5EF4-FFF2-40B4-BE49-F238E27FC236}">
              <a16:creationId xmlns:a16="http://schemas.microsoft.com/office/drawing/2014/main" id="{4BF074ED-0125-4812-876F-33B5FF3C563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0255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17</xdr:col>
      <xdr:colOff>174219</xdr:colOff>
      <xdr:row>208</xdr:row>
      <xdr:rowOff>0</xdr:rowOff>
    </xdr:to>
    <xdr:pic>
      <xdr:nvPicPr>
        <xdr:cNvPr id="473" name="Picture 472" descr="G:\KTP.jpg">
          <a:extLst>
            <a:ext uri="{FF2B5EF4-FFF2-40B4-BE49-F238E27FC236}">
              <a16:creationId xmlns:a16="http://schemas.microsoft.com/office/drawing/2014/main" id="{5D090009-0CD5-47B3-BAEE-83BFF3A6ED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8751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90101</xdr:colOff>
      <xdr:row>208</xdr:row>
      <xdr:rowOff>0</xdr:rowOff>
    </xdr:from>
    <xdr:to>
      <xdr:col>17</xdr:col>
      <xdr:colOff>174219</xdr:colOff>
      <xdr:row>208</xdr:row>
      <xdr:rowOff>0</xdr:rowOff>
    </xdr:to>
    <xdr:pic>
      <xdr:nvPicPr>
        <xdr:cNvPr id="474" name="Picture 473" descr="G:\KTP.jpg">
          <a:extLst>
            <a:ext uri="{FF2B5EF4-FFF2-40B4-BE49-F238E27FC236}">
              <a16:creationId xmlns:a16="http://schemas.microsoft.com/office/drawing/2014/main" id="{589064C5-ACC1-470D-9780-F2028AB789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426" y="49606200"/>
          <a:ext cx="48751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518726</xdr:colOff>
      <xdr:row>208</xdr:row>
      <xdr:rowOff>0</xdr:rowOff>
    </xdr:from>
    <xdr:to>
      <xdr:col>15</xdr:col>
      <xdr:colOff>643200</xdr:colOff>
      <xdr:row>208</xdr:row>
      <xdr:rowOff>0</xdr:rowOff>
    </xdr:to>
    <xdr:pic>
      <xdr:nvPicPr>
        <xdr:cNvPr id="475" name="Picture 474" descr="G:\KTP.jpg">
          <a:extLst>
            <a:ext uri="{FF2B5EF4-FFF2-40B4-BE49-F238E27FC236}">
              <a16:creationId xmlns:a16="http://schemas.microsoft.com/office/drawing/2014/main" id="{E2C2569E-7679-48BF-963C-6FF158DC5F8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77201" y="49606200"/>
          <a:ext cx="27533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170</xdr:row>
      <xdr:rowOff>0</xdr:rowOff>
    </xdr:from>
    <xdr:ext cx="304800" cy="299357"/>
    <xdr:sp macro="" textlink="">
      <xdr:nvSpPr>
        <xdr:cNvPr id="476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9027C9AE-0112-41DE-9E07-F744956C491C}"/>
            </a:ext>
          </a:extLst>
        </xdr:cNvPr>
        <xdr:cNvSpPr>
          <a:spLocks noChangeAspect="1" noChangeArrowheads="1"/>
        </xdr:cNvSpPr>
      </xdr:nvSpPr>
      <xdr:spPr bwMode="auto">
        <a:xfrm>
          <a:off x="685800" y="40690800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170</xdr:row>
      <xdr:rowOff>0</xdr:rowOff>
    </xdr:from>
    <xdr:ext cx="304800" cy="299357"/>
    <xdr:sp macro="" textlink="">
      <xdr:nvSpPr>
        <xdr:cNvPr id="477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12BC5BE8-097A-4AD6-9656-2FA666975130}"/>
            </a:ext>
          </a:extLst>
        </xdr:cNvPr>
        <xdr:cNvSpPr>
          <a:spLocks noChangeAspect="1" noChangeArrowheads="1"/>
        </xdr:cNvSpPr>
      </xdr:nvSpPr>
      <xdr:spPr bwMode="auto">
        <a:xfrm>
          <a:off x="685800" y="40690800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170</xdr:row>
      <xdr:rowOff>0</xdr:rowOff>
    </xdr:from>
    <xdr:ext cx="304800" cy="299357"/>
    <xdr:sp macro="" textlink="">
      <xdr:nvSpPr>
        <xdr:cNvPr id="478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864491FB-90AA-4D13-A1E1-35EF9CCAEAF0}"/>
            </a:ext>
          </a:extLst>
        </xdr:cNvPr>
        <xdr:cNvSpPr>
          <a:spLocks noChangeAspect="1" noChangeArrowheads="1"/>
        </xdr:cNvSpPr>
      </xdr:nvSpPr>
      <xdr:spPr bwMode="auto">
        <a:xfrm>
          <a:off x="685800" y="40690800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170</xdr:row>
      <xdr:rowOff>0</xdr:rowOff>
    </xdr:from>
    <xdr:ext cx="304800" cy="299357"/>
    <xdr:sp macro="" textlink="">
      <xdr:nvSpPr>
        <xdr:cNvPr id="479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C45D1186-B2A6-47C3-92BF-1C053D339D50}"/>
            </a:ext>
          </a:extLst>
        </xdr:cNvPr>
        <xdr:cNvSpPr>
          <a:spLocks noChangeAspect="1" noChangeArrowheads="1"/>
        </xdr:cNvSpPr>
      </xdr:nvSpPr>
      <xdr:spPr bwMode="auto">
        <a:xfrm>
          <a:off x="685800" y="40690800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889000</xdr:colOff>
      <xdr:row>150</xdr:row>
      <xdr:rowOff>0</xdr:rowOff>
    </xdr:from>
    <xdr:ext cx="304800" cy="299357"/>
    <xdr:sp macro="" textlink="">
      <xdr:nvSpPr>
        <xdr:cNvPr id="480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E6754049-2D36-43E1-9949-F1CCD60E7473}"/>
            </a:ext>
          </a:extLst>
        </xdr:cNvPr>
        <xdr:cNvSpPr>
          <a:spLocks noChangeAspect="1" noChangeArrowheads="1"/>
        </xdr:cNvSpPr>
      </xdr:nvSpPr>
      <xdr:spPr bwMode="auto">
        <a:xfrm>
          <a:off x="688975" y="36080700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299357"/>
    <xdr:sp macro="" textlink="">
      <xdr:nvSpPr>
        <xdr:cNvPr id="481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49CFE16E-1897-4D8D-93CB-B53B61030A22}"/>
            </a:ext>
          </a:extLst>
        </xdr:cNvPr>
        <xdr:cNvSpPr>
          <a:spLocks noChangeAspect="1" noChangeArrowheads="1"/>
        </xdr:cNvSpPr>
      </xdr:nvSpPr>
      <xdr:spPr bwMode="auto">
        <a:xfrm>
          <a:off x="685800" y="36080700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299357"/>
    <xdr:sp macro="" textlink="">
      <xdr:nvSpPr>
        <xdr:cNvPr id="482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0FB91AD4-811C-4B92-A188-F9066AE94E30}"/>
            </a:ext>
          </a:extLst>
        </xdr:cNvPr>
        <xdr:cNvSpPr>
          <a:spLocks noChangeAspect="1" noChangeArrowheads="1"/>
        </xdr:cNvSpPr>
      </xdr:nvSpPr>
      <xdr:spPr bwMode="auto">
        <a:xfrm>
          <a:off x="685800" y="36080700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299357"/>
    <xdr:sp macro="" textlink="">
      <xdr:nvSpPr>
        <xdr:cNvPr id="483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55A83E1D-B6AD-4E17-BB3E-4D2F6EFC11F1}"/>
            </a:ext>
          </a:extLst>
        </xdr:cNvPr>
        <xdr:cNvSpPr>
          <a:spLocks noChangeAspect="1" noChangeArrowheads="1"/>
        </xdr:cNvSpPr>
      </xdr:nvSpPr>
      <xdr:spPr bwMode="auto">
        <a:xfrm>
          <a:off x="685800" y="36080700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904875</xdr:colOff>
      <xdr:row>171</xdr:row>
      <xdr:rowOff>571500</xdr:rowOff>
    </xdr:from>
    <xdr:ext cx="304800" cy="299357"/>
    <xdr:sp macro="" textlink="">
      <xdr:nvSpPr>
        <xdr:cNvPr id="484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A8E33E6F-208C-4660-A828-DD48E499F167}"/>
            </a:ext>
          </a:extLst>
        </xdr:cNvPr>
        <xdr:cNvSpPr>
          <a:spLocks noChangeAspect="1" noChangeArrowheads="1"/>
        </xdr:cNvSpPr>
      </xdr:nvSpPr>
      <xdr:spPr bwMode="auto">
        <a:xfrm>
          <a:off x="685800" y="41462325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172</xdr:row>
      <xdr:rowOff>0</xdr:rowOff>
    </xdr:from>
    <xdr:ext cx="304800" cy="299357"/>
    <xdr:sp macro="" textlink="">
      <xdr:nvSpPr>
        <xdr:cNvPr id="485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0F9C86CD-D30E-4D49-A877-DCF2C58C95F4}"/>
            </a:ext>
          </a:extLst>
        </xdr:cNvPr>
        <xdr:cNvSpPr>
          <a:spLocks noChangeAspect="1" noChangeArrowheads="1"/>
        </xdr:cNvSpPr>
      </xdr:nvSpPr>
      <xdr:spPr bwMode="auto">
        <a:xfrm>
          <a:off x="685800" y="41690925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172</xdr:row>
      <xdr:rowOff>0</xdr:rowOff>
    </xdr:from>
    <xdr:ext cx="304800" cy="299357"/>
    <xdr:sp macro="" textlink="">
      <xdr:nvSpPr>
        <xdr:cNvPr id="486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09BC3CFE-54C0-444A-8835-BD8EDAA2B025}"/>
            </a:ext>
          </a:extLst>
        </xdr:cNvPr>
        <xdr:cNvSpPr>
          <a:spLocks noChangeAspect="1" noChangeArrowheads="1"/>
        </xdr:cNvSpPr>
      </xdr:nvSpPr>
      <xdr:spPr bwMode="auto">
        <a:xfrm>
          <a:off x="685800" y="41690925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172</xdr:row>
      <xdr:rowOff>0</xdr:rowOff>
    </xdr:from>
    <xdr:ext cx="304800" cy="299357"/>
    <xdr:sp macro="" textlink="">
      <xdr:nvSpPr>
        <xdr:cNvPr id="487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426E6DAC-087E-4EF4-9977-A7284390B969}"/>
            </a:ext>
          </a:extLst>
        </xdr:cNvPr>
        <xdr:cNvSpPr>
          <a:spLocks noChangeAspect="1" noChangeArrowheads="1"/>
        </xdr:cNvSpPr>
      </xdr:nvSpPr>
      <xdr:spPr bwMode="auto">
        <a:xfrm>
          <a:off x="685800" y="41690925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9</xdr:col>
      <xdr:colOff>133051</xdr:colOff>
      <xdr:row>212</xdr:row>
      <xdr:rowOff>138545</xdr:rowOff>
    </xdr:from>
    <xdr:to>
      <xdr:col>12</xdr:col>
      <xdr:colOff>640773</xdr:colOff>
      <xdr:row>224</xdr:row>
      <xdr:rowOff>44452</xdr:rowOff>
    </xdr:to>
    <xdr:pic>
      <xdr:nvPicPr>
        <xdr:cNvPr id="488" name="Picture 487">
          <a:extLst>
            <a:ext uri="{FF2B5EF4-FFF2-40B4-BE49-F238E27FC236}">
              <a16:creationId xmlns:a16="http://schemas.microsoft.com/office/drawing/2014/main" id="{43228F80-177C-431A-A81F-AB145DE80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48476" y="50563895"/>
          <a:ext cx="2050772" cy="2277632"/>
        </a:xfrm>
        <a:prstGeom prst="rect">
          <a:avLst/>
        </a:prstGeom>
      </xdr:spPr>
    </xdr:pic>
    <xdr:clientData/>
  </xdr:twoCellAnchor>
  <xdr:twoCellAnchor editAs="oneCell">
    <xdr:from>
      <xdr:col>9</xdr:col>
      <xdr:colOff>590551</xdr:colOff>
      <xdr:row>214</xdr:row>
      <xdr:rowOff>25977</xdr:rowOff>
    </xdr:from>
    <xdr:to>
      <xdr:col>12</xdr:col>
      <xdr:colOff>666751</xdr:colOff>
      <xdr:row>222</xdr:row>
      <xdr:rowOff>19050</xdr:rowOff>
    </xdr:to>
    <xdr:pic>
      <xdr:nvPicPr>
        <xdr:cNvPr id="489" name="Picture 488">
          <a:extLst>
            <a:ext uri="{FF2B5EF4-FFF2-40B4-BE49-F238E27FC236}">
              <a16:creationId xmlns:a16="http://schemas.microsoft.com/office/drawing/2014/main" id="{30CE1224-6EF6-47FF-9519-3C1AA4969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05976" y="50870427"/>
          <a:ext cx="1619250" cy="1583748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22</xdr:col>
      <xdr:colOff>450967</xdr:colOff>
      <xdr:row>154</xdr:row>
      <xdr:rowOff>0</xdr:rowOff>
    </xdr:to>
    <xdr:pic>
      <xdr:nvPicPr>
        <xdr:cNvPr id="490" name="Picture 489" descr="G:\KTP.jpg">
          <a:extLst>
            <a:ext uri="{FF2B5EF4-FFF2-40B4-BE49-F238E27FC236}">
              <a16:creationId xmlns:a16="http://schemas.microsoft.com/office/drawing/2014/main" id="{8150B916-67A5-4D34-9C9A-26EA0013B12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40425" y="37433250"/>
          <a:ext cx="321321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22</xdr:col>
      <xdr:colOff>442273</xdr:colOff>
      <xdr:row>154</xdr:row>
      <xdr:rowOff>0</xdr:rowOff>
    </xdr:to>
    <xdr:pic>
      <xdr:nvPicPr>
        <xdr:cNvPr id="491" name="Picture 490" descr="G:\KTP.jpg">
          <a:extLst>
            <a:ext uri="{FF2B5EF4-FFF2-40B4-BE49-F238E27FC236}">
              <a16:creationId xmlns:a16="http://schemas.microsoft.com/office/drawing/2014/main" id="{73F1B235-B327-4E6D-9730-1086DC50D7E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40425" y="37433250"/>
          <a:ext cx="320452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22</xdr:col>
      <xdr:colOff>448889</xdr:colOff>
      <xdr:row>154</xdr:row>
      <xdr:rowOff>0</xdr:rowOff>
    </xdr:to>
    <xdr:pic>
      <xdr:nvPicPr>
        <xdr:cNvPr id="492" name="Picture 491" descr="G:\KTP.jpg">
          <a:extLst>
            <a:ext uri="{FF2B5EF4-FFF2-40B4-BE49-F238E27FC236}">
              <a16:creationId xmlns:a16="http://schemas.microsoft.com/office/drawing/2014/main" id="{D4F608E0-D797-40BE-BD16-6D5A5483B2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40425" y="37433250"/>
          <a:ext cx="321113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1180185</xdr:colOff>
      <xdr:row>154</xdr:row>
      <xdr:rowOff>0</xdr:rowOff>
    </xdr:from>
    <xdr:to>
      <xdr:col>21</xdr:col>
      <xdr:colOff>452298</xdr:colOff>
      <xdr:row>154</xdr:row>
      <xdr:rowOff>0</xdr:rowOff>
    </xdr:to>
    <xdr:pic>
      <xdr:nvPicPr>
        <xdr:cNvPr id="493" name="Picture 492" descr="G:\KTP.jpg">
          <a:extLst>
            <a:ext uri="{FF2B5EF4-FFF2-40B4-BE49-F238E27FC236}">
              <a16:creationId xmlns:a16="http://schemas.microsoft.com/office/drawing/2014/main" id="{058BBD12-7791-4B2F-A391-BCFEF725B2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34585" y="37433250"/>
          <a:ext cx="358693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78194</xdr:colOff>
      <xdr:row>154</xdr:row>
      <xdr:rowOff>0</xdr:rowOff>
    </xdr:from>
    <xdr:to>
      <xdr:col>22</xdr:col>
      <xdr:colOff>35215</xdr:colOff>
      <xdr:row>154</xdr:row>
      <xdr:rowOff>0</xdr:rowOff>
    </xdr:to>
    <xdr:pic>
      <xdr:nvPicPr>
        <xdr:cNvPr id="494" name="Picture 493" descr="G:\KTP.jpg">
          <a:extLst>
            <a:ext uri="{FF2B5EF4-FFF2-40B4-BE49-F238E27FC236}">
              <a16:creationId xmlns:a16="http://schemas.microsoft.com/office/drawing/2014/main" id="{69BB882A-DD7F-4C1B-8807-0569B30BCBF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18619" y="37433250"/>
          <a:ext cx="271927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2271327</xdr:colOff>
      <xdr:row>154</xdr:row>
      <xdr:rowOff>0</xdr:rowOff>
    </xdr:from>
    <xdr:to>
      <xdr:col>20</xdr:col>
      <xdr:colOff>508607</xdr:colOff>
      <xdr:row>154</xdr:row>
      <xdr:rowOff>0</xdr:rowOff>
    </xdr:to>
    <xdr:pic>
      <xdr:nvPicPr>
        <xdr:cNvPr id="495" name="Picture 494" descr="G:\KTP.jpg">
          <a:extLst>
            <a:ext uri="{FF2B5EF4-FFF2-40B4-BE49-F238E27FC236}">
              <a16:creationId xmlns:a16="http://schemas.microsoft.com/office/drawing/2014/main" id="{65ED0013-3905-4BC1-BD07-A435FF1EC1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25727" y="37433250"/>
          <a:ext cx="194250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889000</xdr:colOff>
      <xdr:row>156</xdr:row>
      <xdr:rowOff>0</xdr:rowOff>
    </xdr:from>
    <xdr:ext cx="304800" cy="299357"/>
    <xdr:sp macro="" textlink="">
      <xdr:nvSpPr>
        <xdr:cNvPr id="496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F922239C-87E9-4A0F-B1F9-D2EE1499E907}"/>
            </a:ext>
          </a:extLst>
        </xdr:cNvPr>
        <xdr:cNvSpPr>
          <a:spLocks noChangeAspect="1" noChangeArrowheads="1"/>
        </xdr:cNvSpPr>
      </xdr:nvSpPr>
      <xdr:spPr bwMode="auto">
        <a:xfrm>
          <a:off x="688975" y="37890450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156</xdr:row>
      <xdr:rowOff>0</xdr:rowOff>
    </xdr:from>
    <xdr:ext cx="304800" cy="299357"/>
    <xdr:sp macro="" textlink="">
      <xdr:nvSpPr>
        <xdr:cNvPr id="497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E539C90D-8FCE-4D54-B446-F41F763DFE38}"/>
            </a:ext>
          </a:extLst>
        </xdr:cNvPr>
        <xdr:cNvSpPr>
          <a:spLocks noChangeAspect="1" noChangeArrowheads="1"/>
        </xdr:cNvSpPr>
      </xdr:nvSpPr>
      <xdr:spPr bwMode="auto">
        <a:xfrm>
          <a:off x="685800" y="37890450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156</xdr:row>
      <xdr:rowOff>0</xdr:rowOff>
    </xdr:from>
    <xdr:ext cx="304800" cy="299357"/>
    <xdr:sp macro="" textlink="">
      <xdr:nvSpPr>
        <xdr:cNvPr id="498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5BD9A482-F6A0-4275-9153-6CCAF3EC14AC}"/>
            </a:ext>
          </a:extLst>
        </xdr:cNvPr>
        <xdr:cNvSpPr>
          <a:spLocks noChangeAspect="1" noChangeArrowheads="1"/>
        </xdr:cNvSpPr>
      </xdr:nvSpPr>
      <xdr:spPr bwMode="auto">
        <a:xfrm>
          <a:off x="685800" y="37890450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156</xdr:row>
      <xdr:rowOff>0</xdr:rowOff>
    </xdr:from>
    <xdr:ext cx="304800" cy="299357"/>
    <xdr:sp macro="" textlink="">
      <xdr:nvSpPr>
        <xdr:cNvPr id="499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15D08586-4BF4-4A54-BACA-D35F2AA0AB9A}"/>
            </a:ext>
          </a:extLst>
        </xdr:cNvPr>
        <xdr:cNvSpPr>
          <a:spLocks noChangeAspect="1" noChangeArrowheads="1"/>
        </xdr:cNvSpPr>
      </xdr:nvSpPr>
      <xdr:spPr bwMode="auto">
        <a:xfrm>
          <a:off x="685800" y="37890450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173</xdr:row>
      <xdr:rowOff>0</xdr:rowOff>
    </xdr:from>
    <xdr:ext cx="304800" cy="299357"/>
    <xdr:sp macro="" textlink="">
      <xdr:nvSpPr>
        <xdr:cNvPr id="500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9C37D6E5-2B0C-48C1-BEAA-07C08DBDDD84}"/>
            </a:ext>
          </a:extLst>
        </xdr:cNvPr>
        <xdr:cNvSpPr>
          <a:spLocks noChangeAspect="1" noChangeArrowheads="1"/>
        </xdr:cNvSpPr>
      </xdr:nvSpPr>
      <xdr:spPr bwMode="auto">
        <a:xfrm>
          <a:off x="685800" y="41890950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173</xdr:row>
      <xdr:rowOff>0</xdr:rowOff>
    </xdr:from>
    <xdr:ext cx="304800" cy="299357"/>
    <xdr:sp macro="" textlink="">
      <xdr:nvSpPr>
        <xdr:cNvPr id="501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90BC33BD-D683-4F7A-95EB-F09B6CB0DD6F}"/>
            </a:ext>
          </a:extLst>
        </xdr:cNvPr>
        <xdr:cNvSpPr>
          <a:spLocks noChangeAspect="1" noChangeArrowheads="1"/>
        </xdr:cNvSpPr>
      </xdr:nvSpPr>
      <xdr:spPr bwMode="auto">
        <a:xfrm>
          <a:off x="685800" y="41890950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173</xdr:row>
      <xdr:rowOff>0</xdr:rowOff>
    </xdr:from>
    <xdr:ext cx="304800" cy="299357"/>
    <xdr:sp macro="" textlink="">
      <xdr:nvSpPr>
        <xdr:cNvPr id="502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6C118C24-D260-4F95-894E-08B707FFE9B6}"/>
            </a:ext>
          </a:extLst>
        </xdr:cNvPr>
        <xdr:cNvSpPr>
          <a:spLocks noChangeAspect="1" noChangeArrowheads="1"/>
        </xdr:cNvSpPr>
      </xdr:nvSpPr>
      <xdr:spPr bwMode="auto">
        <a:xfrm>
          <a:off x="685800" y="41890950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173</xdr:row>
      <xdr:rowOff>0</xdr:rowOff>
    </xdr:from>
    <xdr:ext cx="304800" cy="299357"/>
    <xdr:sp macro="" textlink="">
      <xdr:nvSpPr>
        <xdr:cNvPr id="503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FD0F9D89-254E-48E1-87B4-83B453FC6709}"/>
            </a:ext>
          </a:extLst>
        </xdr:cNvPr>
        <xdr:cNvSpPr>
          <a:spLocks noChangeAspect="1" noChangeArrowheads="1"/>
        </xdr:cNvSpPr>
      </xdr:nvSpPr>
      <xdr:spPr bwMode="auto">
        <a:xfrm>
          <a:off x="685800" y="41890950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904875</xdr:colOff>
      <xdr:row>174</xdr:row>
      <xdr:rowOff>571500</xdr:rowOff>
    </xdr:from>
    <xdr:ext cx="304800" cy="299357"/>
    <xdr:sp macro="" textlink="">
      <xdr:nvSpPr>
        <xdr:cNvPr id="504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292666B4-A1F6-4B40-9439-6079E32D3150}"/>
            </a:ext>
          </a:extLst>
        </xdr:cNvPr>
        <xdr:cNvSpPr>
          <a:spLocks noChangeAspect="1" noChangeArrowheads="1"/>
        </xdr:cNvSpPr>
      </xdr:nvSpPr>
      <xdr:spPr bwMode="auto">
        <a:xfrm>
          <a:off x="685800" y="42291000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175</xdr:row>
      <xdr:rowOff>0</xdr:rowOff>
    </xdr:from>
    <xdr:ext cx="304800" cy="299357"/>
    <xdr:sp macro="" textlink="">
      <xdr:nvSpPr>
        <xdr:cNvPr id="505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58C0EE69-9950-4EDE-A8DD-0D067EC0D876}"/>
            </a:ext>
          </a:extLst>
        </xdr:cNvPr>
        <xdr:cNvSpPr>
          <a:spLocks noChangeAspect="1" noChangeArrowheads="1"/>
        </xdr:cNvSpPr>
      </xdr:nvSpPr>
      <xdr:spPr bwMode="auto">
        <a:xfrm>
          <a:off x="685800" y="42291000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175</xdr:row>
      <xdr:rowOff>0</xdr:rowOff>
    </xdr:from>
    <xdr:ext cx="304800" cy="299357"/>
    <xdr:sp macro="" textlink="">
      <xdr:nvSpPr>
        <xdr:cNvPr id="506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9DEDF36C-524D-466F-838A-06D77AA06C24}"/>
            </a:ext>
          </a:extLst>
        </xdr:cNvPr>
        <xdr:cNvSpPr>
          <a:spLocks noChangeAspect="1" noChangeArrowheads="1"/>
        </xdr:cNvSpPr>
      </xdr:nvSpPr>
      <xdr:spPr bwMode="auto">
        <a:xfrm>
          <a:off x="685800" y="42291000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175</xdr:row>
      <xdr:rowOff>0</xdr:rowOff>
    </xdr:from>
    <xdr:ext cx="304800" cy="299357"/>
    <xdr:sp macro="" textlink="">
      <xdr:nvSpPr>
        <xdr:cNvPr id="507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53E15553-75AD-4918-B55D-32565C1FFBDD}"/>
            </a:ext>
          </a:extLst>
        </xdr:cNvPr>
        <xdr:cNvSpPr>
          <a:spLocks noChangeAspect="1" noChangeArrowheads="1"/>
        </xdr:cNvSpPr>
      </xdr:nvSpPr>
      <xdr:spPr bwMode="auto">
        <a:xfrm>
          <a:off x="685800" y="42291000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299357"/>
    <xdr:sp macro="" textlink="">
      <xdr:nvSpPr>
        <xdr:cNvPr id="508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218E21DD-D1D4-4CF6-9C13-C009064F3783}"/>
            </a:ext>
          </a:extLst>
        </xdr:cNvPr>
        <xdr:cNvSpPr>
          <a:spLocks noChangeAspect="1" noChangeArrowheads="1"/>
        </xdr:cNvSpPr>
      </xdr:nvSpPr>
      <xdr:spPr bwMode="auto">
        <a:xfrm>
          <a:off x="685800" y="42491025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299357"/>
    <xdr:sp macro="" textlink="">
      <xdr:nvSpPr>
        <xdr:cNvPr id="509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F9C84338-D0B7-4C27-B89E-22E69D73AFED}"/>
            </a:ext>
          </a:extLst>
        </xdr:cNvPr>
        <xdr:cNvSpPr>
          <a:spLocks noChangeAspect="1" noChangeArrowheads="1"/>
        </xdr:cNvSpPr>
      </xdr:nvSpPr>
      <xdr:spPr bwMode="auto">
        <a:xfrm>
          <a:off x="685800" y="42491025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299357"/>
    <xdr:sp macro="" textlink="">
      <xdr:nvSpPr>
        <xdr:cNvPr id="510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A63C0F50-AA34-4A72-BC6F-F3D8D84B6A36}"/>
            </a:ext>
          </a:extLst>
        </xdr:cNvPr>
        <xdr:cNvSpPr>
          <a:spLocks noChangeAspect="1" noChangeArrowheads="1"/>
        </xdr:cNvSpPr>
      </xdr:nvSpPr>
      <xdr:spPr bwMode="auto">
        <a:xfrm>
          <a:off x="685800" y="42491025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299357"/>
    <xdr:sp macro="" textlink="">
      <xdr:nvSpPr>
        <xdr:cNvPr id="511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4384E8ED-C716-4EE5-87D3-EB97331D905D}"/>
            </a:ext>
          </a:extLst>
        </xdr:cNvPr>
        <xdr:cNvSpPr>
          <a:spLocks noChangeAspect="1" noChangeArrowheads="1"/>
        </xdr:cNvSpPr>
      </xdr:nvSpPr>
      <xdr:spPr bwMode="auto">
        <a:xfrm>
          <a:off x="685800" y="42491025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904875</xdr:colOff>
      <xdr:row>177</xdr:row>
      <xdr:rowOff>571500</xdr:rowOff>
    </xdr:from>
    <xdr:ext cx="304800" cy="299357"/>
    <xdr:sp macro="" textlink="">
      <xdr:nvSpPr>
        <xdr:cNvPr id="512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53F06E21-4B69-456B-A6B2-B50A51D49ABB}"/>
            </a:ext>
          </a:extLst>
        </xdr:cNvPr>
        <xdr:cNvSpPr>
          <a:spLocks noChangeAspect="1" noChangeArrowheads="1"/>
        </xdr:cNvSpPr>
      </xdr:nvSpPr>
      <xdr:spPr bwMode="auto">
        <a:xfrm>
          <a:off x="685800" y="42891075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181</xdr:row>
      <xdr:rowOff>0</xdr:rowOff>
    </xdr:from>
    <xdr:ext cx="304800" cy="299357"/>
    <xdr:sp macro="" textlink="">
      <xdr:nvSpPr>
        <xdr:cNvPr id="513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88D14EDA-90DF-4B04-81D0-E87C6FD13D6A}"/>
            </a:ext>
          </a:extLst>
        </xdr:cNvPr>
        <xdr:cNvSpPr>
          <a:spLocks noChangeAspect="1" noChangeArrowheads="1"/>
        </xdr:cNvSpPr>
      </xdr:nvSpPr>
      <xdr:spPr bwMode="auto">
        <a:xfrm>
          <a:off x="685800" y="43491150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181</xdr:row>
      <xdr:rowOff>0</xdr:rowOff>
    </xdr:from>
    <xdr:ext cx="304800" cy="299357"/>
    <xdr:sp macro="" textlink="">
      <xdr:nvSpPr>
        <xdr:cNvPr id="514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293CECC5-32D7-440E-AD8E-622CAC86EEE4}"/>
            </a:ext>
          </a:extLst>
        </xdr:cNvPr>
        <xdr:cNvSpPr>
          <a:spLocks noChangeAspect="1" noChangeArrowheads="1"/>
        </xdr:cNvSpPr>
      </xdr:nvSpPr>
      <xdr:spPr bwMode="auto">
        <a:xfrm>
          <a:off x="685800" y="43491150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181</xdr:row>
      <xdr:rowOff>0</xdr:rowOff>
    </xdr:from>
    <xdr:ext cx="304800" cy="299357"/>
    <xdr:sp macro="" textlink="">
      <xdr:nvSpPr>
        <xdr:cNvPr id="515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BB0067C3-B888-4A72-BF2C-34AAEB26A317}"/>
            </a:ext>
          </a:extLst>
        </xdr:cNvPr>
        <xdr:cNvSpPr>
          <a:spLocks noChangeAspect="1" noChangeArrowheads="1"/>
        </xdr:cNvSpPr>
      </xdr:nvSpPr>
      <xdr:spPr bwMode="auto">
        <a:xfrm>
          <a:off x="685800" y="43491150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889000</xdr:colOff>
      <xdr:row>158</xdr:row>
      <xdr:rowOff>0</xdr:rowOff>
    </xdr:from>
    <xdr:ext cx="304800" cy="299357"/>
    <xdr:sp macro="" textlink="">
      <xdr:nvSpPr>
        <xdr:cNvPr id="516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94AA8085-69E7-4F52-AA57-4B984479D6BB}"/>
            </a:ext>
          </a:extLst>
        </xdr:cNvPr>
        <xdr:cNvSpPr>
          <a:spLocks noChangeAspect="1" noChangeArrowheads="1"/>
        </xdr:cNvSpPr>
      </xdr:nvSpPr>
      <xdr:spPr bwMode="auto">
        <a:xfrm>
          <a:off x="688975" y="38290500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158</xdr:row>
      <xdr:rowOff>0</xdr:rowOff>
    </xdr:from>
    <xdr:ext cx="304800" cy="299357"/>
    <xdr:sp macro="" textlink="">
      <xdr:nvSpPr>
        <xdr:cNvPr id="517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594AD37E-D0BD-4899-83EC-9546C2F480F0}"/>
            </a:ext>
          </a:extLst>
        </xdr:cNvPr>
        <xdr:cNvSpPr>
          <a:spLocks noChangeAspect="1" noChangeArrowheads="1"/>
        </xdr:cNvSpPr>
      </xdr:nvSpPr>
      <xdr:spPr bwMode="auto">
        <a:xfrm>
          <a:off x="685800" y="38290500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158</xdr:row>
      <xdr:rowOff>0</xdr:rowOff>
    </xdr:from>
    <xdr:ext cx="304800" cy="299357"/>
    <xdr:sp macro="" textlink="">
      <xdr:nvSpPr>
        <xdr:cNvPr id="518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AC80B712-4D49-4597-8065-ECF3E911771C}"/>
            </a:ext>
          </a:extLst>
        </xdr:cNvPr>
        <xdr:cNvSpPr>
          <a:spLocks noChangeAspect="1" noChangeArrowheads="1"/>
        </xdr:cNvSpPr>
      </xdr:nvSpPr>
      <xdr:spPr bwMode="auto">
        <a:xfrm>
          <a:off x="685800" y="38290500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158</xdr:row>
      <xdr:rowOff>0</xdr:rowOff>
    </xdr:from>
    <xdr:ext cx="304800" cy="299357"/>
    <xdr:sp macro="" textlink="">
      <xdr:nvSpPr>
        <xdr:cNvPr id="519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8DF247F0-0152-4521-B29F-D3C4830BD74D}"/>
            </a:ext>
          </a:extLst>
        </xdr:cNvPr>
        <xdr:cNvSpPr>
          <a:spLocks noChangeAspect="1" noChangeArrowheads="1"/>
        </xdr:cNvSpPr>
      </xdr:nvSpPr>
      <xdr:spPr bwMode="auto">
        <a:xfrm>
          <a:off x="685800" y="38290500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178</xdr:row>
      <xdr:rowOff>0</xdr:rowOff>
    </xdr:from>
    <xdr:ext cx="304800" cy="299357"/>
    <xdr:sp macro="" textlink="">
      <xdr:nvSpPr>
        <xdr:cNvPr id="520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0EEFD687-DD98-4901-8721-017AD8BEC876}"/>
            </a:ext>
          </a:extLst>
        </xdr:cNvPr>
        <xdr:cNvSpPr>
          <a:spLocks noChangeAspect="1" noChangeArrowheads="1"/>
        </xdr:cNvSpPr>
      </xdr:nvSpPr>
      <xdr:spPr bwMode="auto">
        <a:xfrm>
          <a:off x="685800" y="42891075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178</xdr:row>
      <xdr:rowOff>0</xdr:rowOff>
    </xdr:from>
    <xdr:ext cx="304800" cy="299357"/>
    <xdr:sp macro="" textlink="">
      <xdr:nvSpPr>
        <xdr:cNvPr id="521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7DF37455-F777-4CCE-9635-5F5D392746D4}"/>
            </a:ext>
          </a:extLst>
        </xdr:cNvPr>
        <xdr:cNvSpPr>
          <a:spLocks noChangeAspect="1" noChangeArrowheads="1"/>
        </xdr:cNvSpPr>
      </xdr:nvSpPr>
      <xdr:spPr bwMode="auto">
        <a:xfrm>
          <a:off x="685800" y="42891075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178</xdr:row>
      <xdr:rowOff>0</xdr:rowOff>
    </xdr:from>
    <xdr:ext cx="304800" cy="299357"/>
    <xdr:sp macro="" textlink="">
      <xdr:nvSpPr>
        <xdr:cNvPr id="522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097B02FC-B468-4104-868A-C63AFB37D40C}"/>
            </a:ext>
          </a:extLst>
        </xdr:cNvPr>
        <xdr:cNvSpPr>
          <a:spLocks noChangeAspect="1" noChangeArrowheads="1"/>
        </xdr:cNvSpPr>
      </xdr:nvSpPr>
      <xdr:spPr bwMode="auto">
        <a:xfrm>
          <a:off x="685800" y="42891075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889000</xdr:colOff>
      <xdr:row>160</xdr:row>
      <xdr:rowOff>0</xdr:rowOff>
    </xdr:from>
    <xdr:ext cx="304800" cy="299357"/>
    <xdr:sp macro="" textlink="">
      <xdr:nvSpPr>
        <xdr:cNvPr id="523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5C69C2A9-B3D6-4395-9F4E-8E291103F2F3}"/>
            </a:ext>
          </a:extLst>
        </xdr:cNvPr>
        <xdr:cNvSpPr>
          <a:spLocks noChangeAspect="1" noChangeArrowheads="1"/>
        </xdr:cNvSpPr>
      </xdr:nvSpPr>
      <xdr:spPr bwMode="auto">
        <a:xfrm>
          <a:off x="688975" y="38690550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160</xdr:row>
      <xdr:rowOff>0</xdr:rowOff>
    </xdr:from>
    <xdr:ext cx="304800" cy="299357"/>
    <xdr:sp macro="" textlink="">
      <xdr:nvSpPr>
        <xdr:cNvPr id="524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8C128C66-C737-4632-BBEA-710D26534F64}"/>
            </a:ext>
          </a:extLst>
        </xdr:cNvPr>
        <xdr:cNvSpPr>
          <a:spLocks noChangeAspect="1" noChangeArrowheads="1"/>
        </xdr:cNvSpPr>
      </xdr:nvSpPr>
      <xdr:spPr bwMode="auto">
        <a:xfrm>
          <a:off x="685800" y="38690550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160</xdr:row>
      <xdr:rowOff>0</xdr:rowOff>
    </xdr:from>
    <xdr:ext cx="304800" cy="299357"/>
    <xdr:sp macro="" textlink="">
      <xdr:nvSpPr>
        <xdr:cNvPr id="525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F648FE99-736F-495B-B786-38BBA922FB21}"/>
            </a:ext>
          </a:extLst>
        </xdr:cNvPr>
        <xdr:cNvSpPr>
          <a:spLocks noChangeAspect="1" noChangeArrowheads="1"/>
        </xdr:cNvSpPr>
      </xdr:nvSpPr>
      <xdr:spPr bwMode="auto">
        <a:xfrm>
          <a:off x="685800" y="38690550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160</xdr:row>
      <xdr:rowOff>0</xdr:rowOff>
    </xdr:from>
    <xdr:ext cx="304800" cy="299357"/>
    <xdr:sp macro="" textlink="">
      <xdr:nvSpPr>
        <xdr:cNvPr id="526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8CA7E2E9-C0C8-4578-9385-C3186D5899D2}"/>
            </a:ext>
          </a:extLst>
        </xdr:cNvPr>
        <xdr:cNvSpPr>
          <a:spLocks noChangeAspect="1" noChangeArrowheads="1"/>
        </xdr:cNvSpPr>
      </xdr:nvSpPr>
      <xdr:spPr bwMode="auto">
        <a:xfrm>
          <a:off x="685800" y="38690550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889000</xdr:colOff>
      <xdr:row>162</xdr:row>
      <xdr:rowOff>0</xdr:rowOff>
    </xdr:from>
    <xdr:ext cx="304800" cy="299357"/>
    <xdr:sp macro="" textlink="">
      <xdr:nvSpPr>
        <xdr:cNvPr id="527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F9589B05-ABA2-4EB0-8BF4-0EA8EE2D7894}"/>
            </a:ext>
          </a:extLst>
        </xdr:cNvPr>
        <xdr:cNvSpPr>
          <a:spLocks noChangeAspect="1" noChangeArrowheads="1"/>
        </xdr:cNvSpPr>
      </xdr:nvSpPr>
      <xdr:spPr bwMode="auto">
        <a:xfrm>
          <a:off x="688975" y="39090600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162</xdr:row>
      <xdr:rowOff>0</xdr:rowOff>
    </xdr:from>
    <xdr:ext cx="304800" cy="299357"/>
    <xdr:sp macro="" textlink="">
      <xdr:nvSpPr>
        <xdr:cNvPr id="528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8C85144A-2539-43EC-B30A-79F43030FF8C}"/>
            </a:ext>
          </a:extLst>
        </xdr:cNvPr>
        <xdr:cNvSpPr>
          <a:spLocks noChangeAspect="1" noChangeArrowheads="1"/>
        </xdr:cNvSpPr>
      </xdr:nvSpPr>
      <xdr:spPr bwMode="auto">
        <a:xfrm>
          <a:off x="685800" y="39090600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162</xdr:row>
      <xdr:rowOff>0</xdr:rowOff>
    </xdr:from>
    <xdr:ext cx="304800" cy="299357"/>
    <xdr:sp macro="" textlink="">
      <xdr:nvSpPr>
        <xdr:cNvPr id="529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1A6B07C5-189C-45E4-A12F-770227AF4F96}"/>
            </a:ext>
          </a:extLst>
        </xdr:cNvPr>
        <xdr:cNvSpPr>
          <a:spLocks noChangeAspect="1" noChangeArrowheads="1"/>
        </xdr:cNvSpPr>
      </xdr:nvSpPr>
      <xdr:spPr bwMode="auto">
        <a:xfrm>
          <a:off x="685800" y="39090600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162</xdr:row>
      <xdr:rowOff>0</xdr:rowOff>
    </xdr:from>
    <xdr:ext cx="304800" cy="299357"/>
    <xdr:sp macro="" textlink="">
      <xdr:nvSpPr>
        <xdr:cNvPr id="530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782178D8-0037-48E9-A9C0-3D3796425352}"/>
            </a:ext>
          </a:extLst>
        </xdr:cNvPr>
        <xdr:cNvSpPr>
          <a:spLocks noChangeAspect="1" noChangeArrowheads="1"/>
        </xdr:cNvSpPr>
      </xdr:nvSpPr>
      <xdr:spPr bwMode="auto">
        <a:xfrm>
          <a:off x="685800" y="39090600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182</xdr:row>
      <xdr:rowOff>0</xdr:rowOff>
    </xdr:from>
    <xdr:ext cx="304800" cy="299357"/>
    <xdr:sp macro="" textlink="">
      <xdr:nvSpPr>
        <xdr:cNvPr id="531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988D9A6B-3EE4-479B-9AD6-034FB68097F6}"/>
            </a:ext>
          </a:extLst>
        </xdr:cNvPr>
        <xdr:cNvSpPr>
          <a:spLocks noChangeAspect="1" noChangeArrowheads="1"/>
        </xdr:cNvSpPr>
      </xdr:nvSpPr>
      <xdr:spPr bwMode="auto">
        <a:xfrm>
          <a:off x="685800" y="43691175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182</xdr:row>
      <xdr:rowOff>0</xdr:rowOff>
    </xdr:from>
    <xdr:ext cx="304800" cy="299357"/>
    <xdr:sp macro="" textlink="">
      <xdr:nvSpPr>
        <xdr:cNvPr id="532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6B9C5909-E4E2-417D-A1D7-E142D139BACA}"/>
            </a:ext>
          </a:extLst>
        </xdr:cNvPr>
        <xdr:cNvSpPr>
          <a:spLocks noChangeAspect="1" noChangeArrowheads="1"/>
        </xdr:cNvSpPr>
      </xdr:nvSpPr>
      <xdr:spPr bwMode="auto">
        <a:xfrm>
          <a:off x="685800" y="43691175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182</xdr:row>
      <xdr:rowOff>0</xdr:rowOff>
    </xdr:from>
    <xdr:ext cx="304800" cy="299357"/>
    <xdr:sp macro="" textlink="">
      <xdr:nvSpPr>
        <xdr:cNvPr id="533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87A86349-3FA8-40CA-8A1D-333C24986E82}"/>
            </a:ext>
          </a:extLst>
        </xdr:cNvPr>
        <xdr:cNvSpPr>
          <a:spLocks noChangeAspect="1" noChangeArrowheads="1"/>
        </xdr:cNvSpPr>
      </xdr:nvSpPr>
      <xdr:spPr bwMode="auto">
        <a:xfrm>
          <a:off x="685800" y="43691175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182</xdr:row>
      <xdr:rowOff>0</xdr:rowOff>
    </xdr:from>
    <xdr:ext cx="304800" cy="299357"/>
    <xdr:sp macro="" textlink="">
      <xdr:nvSpPr>
        <xdr:cNvPr id="534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B768DACC-DF76-43DF-89F7-481514FB07BC}"/>
            </a:ext>
          </a:extLst>
        </xdr:cNvPr>
        <xdr:cNvSpPr>
          <a:spLocks noChangeAspect="1" noChangeArrowheads="1"/>
        </xdr:cNvSpPr>
      </xdr:nvSpPr>
      <xdr:spPr bwMode="auto">
        <a:xfrm>
          <a:off x="685800" y="43691175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904875</xdr:colOff>
      <xdr:row>183</xdr:row>
      <xdr:rowOff>571500</xdr:rowOff>
    </xdr:from>
    <xdr:ext cx="304800" cy="299357"/>
    <xdr:sp macro="" textlink="">
      <xdr:nvSpPr>
        <xdr:cNvPr id="535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37C2CB50-CEC5-4411-B49D-039AC3375668}"/>
            </a:ext>
          </a:extLst>
        </xdr:cNvPr>
        <xdr:cNvSpPr>
          <a:spLocks noChangeAspect="1" noChangeArrowheads="1"/>
        </xdr:cNvSpPr>
      </xdr:nvSpPr>
      <xdr:spPr bwMode="auto">
        <a:xfrm>
          <a:off x="685800" y="44091225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187</xdr:row>
      <xdr:rowOff>0</xdr:rowOff>
    </xdr:from>
    <xdr:ext cx="304800" cy="299357"/>
    <xdr:sp macro="" textlink="">
      <xdr:nvSpPr>
        <xdr:cNvPr id="536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AAE48B4C-C6EC-47ED-B9AE-75BE92878F54}"/>
            </a:ext>
          </a:extLst>
        </xdr:cNvPr>
        <xdr:cNvSpPr>
          <a:spLocks noChangeAspect="1" noChangeArrowheads="1"/>
        </xdr:cNvSpPr>
      </xdr:nvSpPr>
      <xdr:spPr bwMode="auto">
        <a:xfrm>
          <a:off x="685800" y="44691300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187</xdr:row>
      <xdr:rowOff>0</xdr:rowOff>
    </xdr:from>
    <xdr:ext cx="304800" cy="299357"/>
    <xdr:sp macro="" textlink="">
      <xdr:nvSpPr>
        <xdr:cNvPr id="537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145C1D49-ADB3-42CB-ADF0-A12FADCCE2C9}"/>
            </a:ext>
          </a:extLst>
        </xdr:cNvPr>
        <xdr:cNvSpPr>
          <a:spLocks noChangeAspect="1" noChangeArrowheads="1"/>
        </xdr:cNvSpPr>
      </xdr:nvSpPr>
      <xdr:spPr bwMode="auto">
        <a:xfrm>
          <a:off x="685800" y="44691300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187</xdr:row>
      <xdr:rowOff>0</xdr:rowOff>
    </xdr:from>
    <xdr:ext cx="304800" cy="299357"/>
    <xdr:sp macro="" textlink="">
      <xdr:nvSpPr>
        <xdr:cNvPr id="538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9B902BC7-0751-48DB-9B1F-7EEAA3DF4A76}"/>
            </a:ext>
          </a:extLst>
        </xdr:cNvPr>
        <xdr:cNvSpPr>
          <a:spLocks noChangeAspect="1" noChangeArrowheads="1"/>
        </xdr:cNvSpPr>
      </xdr:nvSpPr>
      <xdr:spPr bwMode="auto">
        <a:xfrm>
          <a:off x="685800" y="44691300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184</xdr:row>
      <xdr:rowOff>0</xdr:rowOff>
    </xdr:from>
    <xdr:ext cx="304800" cy="299357"/>
    <xdr:sp macro="" textlink="">
      <xdr:nvSpPr>
        <xdr:cNvPr id="539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781EFD9F-5DE9-44BC-BBFB-10CC30C4253E}"/>
            </a:ext>
          </a:extLst>
        </xdr:cNvPr>
        <xdr:cNvSpPr>
          <a:spLocks noChangeAspect="1" noChangeArrowheads="1"/>
        </xdr:cNvSpPr>
      </xdr:nvSpPr>
      <xdr:spPr bwMode="auto">
        <a:xfrm>
          <a:off x="685800" y="44091225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184</xdr:row>
      <xdr:rowOff>0</xdr:rowOff>
    </xdr:from>
    <xdr:ext cx="304800" cy="299357"/>
    <xdr:sp macro="" textlink="">
      <xdr:nvSpPr>
        <xdr:cNvPr id="540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4205F96A-35E0-45D7-8E6D-BFC4604FCCFC}"/>
            </a:ext>
          </a:extLst>
        </xdr:cNvPr>
        <xdr:cNvSpPr>
          <a:spLocks noChangeAspect="1" noChangeArrowheads="1"/>
        </xdr:cNvSpPr>
      </xdr:nvSpPr>
      <xdr:spPr bwMode="auto">
        <a:xfrm>
          <a:off x="685800" y="44091225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184</xdr:row>
      <xdr:rowOff>0</xdr:rowOff>
    </xdr:from>
    <xdr:ext cx="304800" cy="299357"/>
    <xdr:sp macro="" textlink="">
      <xdr:nvSpPr>
        <xdr:cNvPr id="541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D21B31C0-B51A-47D2-8832-16F0CCA0801A}"/>
            </a:ext>
          </a:extLst>
        </xdr:cNvPr>
        <xdr:cNvSpPr>
          <a:spLocks noChangeAspect="1" noChangeArrowheads="1"/>
        </xdr:cNvSpPr>
      </xdr:nvSpPr>
      <xdr:spPr bwMode="auto">
        <a:xfrm>
          <a:off x="685800" y="44091225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889000</xdr:colOff>
      <xdr:row>179</xdr:row>
      <xdr:rowOff>0</xdr:rowOff>
    </xdr:from>
    <xdr:ext cx="304800" cy="299357"/>
    <xdr:sp macro="" textlink="">
      <xdr:nvSpPr>
        <xdr:cNvPr id="542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9A636FF5-BD35-43A5-A794-B4007024DC88}"/>
            </a:ext>
          </a:extLst>
        </xdr:cNvPr>
        <xdr:cNvSpPr>
          <a:spLocks noChangeAspect="1" noChangeArrowheads="1"/>
        </xdr:cNvSpPr>
      </xdr:nvSpPr>
      <xdr:spPr bwMode="auto">
        <a:xfrm>
          <a:off x="688975" y="43091100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179</xdr:row>
      <xdr:rowOff>0</xdr:rowOff>
    </xdr:from>
    <xdr:ext cx="304800" cy="299357"/>
    <xdr:sp macro="" textlink="">
      <xdr:nvSpPr>
        <xdr:cNvPr id="543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2AFA5CA7-C4B9-4527-BF4C-B618F89A66B4}"/>
            </a:ext>
          </a:extLst>
        </xdr:cNvPr>
        <xdr:cNvSpPr>
          <a:spLocks noChangeAspect="1" noChangeArrowheads="1"/>
        </xdr:cNvSpPr>
      </xdr:nvSpPr>
      <xdr:spPr bwMode="auto">
        <a:xfrm>
          <a:off x="685800" y="43091100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179</xdr:row>
      <xdr:rowOff>0</xdr:rowOff>
    </xdr:from>
    <xdr:ext cx="304800" cy="299357"/>
    <xdr:sp macro="" textlink="">
      <xdr:nvSpPr>
        <xdr:cNvPr id="544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21796FCD-B381-4807-8D19-451A7CF5A156}"/>
            </a:ext>
          </a:extLst>
        </xdr:cNvPr>
        <xdr:cNvSpPr>
          <a:spLocks noChangeAspect="1" noChangeArrowheads="1"/>
        </xdr:cNvSpPr>
      </xdr:nvSpPr>
      <xdr:spPr bwMode="auto">
        <a:xfrm>
          <a:off x="685800" y="43091100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179</xdr:row>
      <xdr:rowOff>0</xdr:rowOff>
    </xdr:from>
    <xdr:ext cx="304800" cy="299357"/>
    <xdr:sp macro="" textlink="">
      <xdr:nvSpPr>
        <xdr:cNvPr id="545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0C7FF6A9-1A46-4509-B7A7-9ED12BD065AF}"/>
            </a:ext>
          </a:extLst>
        </xdr:cNvPr>
        <xdr:cNvSpPr>
          <a:spLocks noChangeAspect="1" noChangeArrowheads="1"/>
        </xdr:cNvSpPr>
      </xdr:nvSpPr>
      <xdr:spPr bwMode="auto">
        <a:xfrm>
          <a:off x="685800" y="43091100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889000</xdr:colOff>
      <xdr:row>182</xdr:row>
      <xdr:rowOff>0</xdr:rowOff>
    </xdr:from>
    <xdr:ext cx="304800" cy="299357"/>
    <xdr:sp macro="" textlink="">
      <xdr:nvSpPr>
        <xdr:cNvPr id="546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2F89AE96-43DE-4E7B-80F8-E9202B4073AD}"/>
            </a:ext>
          </a:extLst>
        </xdr:cNvPr>
        <xdr:cNvSpPr>
          <a:spLocks noChangeAspect="1" noChangeArrowheads="1"/>
        </xdr:cNvSpPr>
      </xdr:nvSpPr>
      <xdr:spPr bwMode="auto">
        <a:xfrm>
          <a:off x="688975" y="43691175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182</xdr:row>
      <xdr:rowOff>0</xdr:rowOff>
    </xdr:from>
    <xdr:ext cx="304800" cy="299357"/>
    <xdr:sp macro="" textlink="">
      <xdr:nvSpPr>
        <xdr:cNvPr id="547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C68C993A-64E8-4A1E-98C7-28BC0D6E71FC}"/>
            </a:ext>
          </a:extLst>
        </xdr:cNvPr>
        <xdr:cNvSpPr>
          <a:spLocks noChangeAspect="1" noChangeArrowheads="1"/>
        </xdr:cNvSpPr>
      </xdr:nvSpPr>
      <xdr:spPr bwMode="auto">
        <a:xfrm>
          <a:off x="685800" y="43691175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182</xdr:row>
      <xdr:rowOff>0</xdr:rowOff>
    </xdr:from>
    <xdr:ext cx="304800" cy="299357"/>
    <xdr:sp macro="" textlink="">
      <xdr:nvSpPr>
        <xdr:cNvPr id="548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249153C7-1789-49EC-BE8D-47B99325DFC9}"/>
            </a:ext>
          </a:extLst>
        </xdr:cNvPr>
        <xdr:cNvSpPr>
          <a:spLocks noChangeAspect="1" noChangeArrowheads="1"/>
        </xdr:cNvSpPr>
      </xdr:nvSpPr>
      <xdr:spPr bwMode="auto">
        <a:xfrm>
          <a:off x="685800" y="43691175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182</xdr:row>
      <xdr:rowOff>0</xdr:rowOff>
    </xdr:from>
    <xdr:ext cx="304800" cy="299357"/>
    <xdr:sp macro="" textlink="">
      <xdr:nvSpPr>
        <xdr:cNvPr id="549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51970560-B245-4352-8796-07F18A91BD39}"/>
            </a:ext>
          </a:extLst>
        </xdr:cNvPr>
        <xdr:cNvSpPr>
          <a:spLocks noChangeAspect="1" noChangeArrowheads="1"/>
        </xdr:cNvSpPr>
      </xdr:nvSpPr>
      <xdr:spPr bwMode="auto">
        <a:xfrm>
          <a:off x="685800" y="43691175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889000</xdr:colOff>
      <xdr:row>185</xdr:row>
      <xdr:rowOff>0</xdr:rowOff>
    </xdr:from>
    <xdr:ext cx="304800" cy="299357"/>
    <xdr:sp macro="" textlink="">
      <xdr:nvSpPr>
        <xdr:cNvPr id="550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EB98B2CA-82C4-46FE-8E8F-43DD4BB7B37F}"/>
            </a:ext>
          </a:extLst>
        </xdr:cNvPr>
        <xdr:cNvSpPr>
          <a:spLocks noChangeAspect="1" noChangeArrowheads="1"/>
        </xdr:cNvSpPr>
      </xdr:nvSpPr>
      <xdr:spPr bwMode="auto">
        <a:xfrm>
          <a:off x="688975" y="44291250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185</xdr:row>
      <xdr:rowOff>0</xdr:rowOff>
    </xdr:from>
    <xdr:ext cx="304800" cy="299357"/>
    <xdr:sp macro="" textlink="">
      <xdr:nvSpPr>
        <xdr:cNvPr id="551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65C8D67C-4496-4077-AEE4-611745D1967C}"/>
            </a:ext>
          </a:extLst>
        </xdr:cNvPr>
        <xdr:cNvSpPr>
          <a:spLocks noChangeAspect="1" noChangeArrowheads="1"/>
        </xdr:cNvSpPr>
      </xdr:nvSpPr>
      <xdr:spPr bwMode="auto">
        <a:xfrm>
          <a:off x="685800" y="44291250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185</xdr:row>
      <xdr:rowOff>0</xdr:rowOff>
    </xdr:from>
    <xdr:ext cx="304800" cy="299357"/>
    <xdr:sp macro="" textlink="">
      <xdr:nvSpPr>
        <xdr:cNvPr id="552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3EEA43B7-559A-4C75-B6A6-CBEBB955D99F}"/>
            </a:ext>
          </a:extLst>
        </xdr:cNvPr>
        <xdr:cNvSpPr>
          <a:spLocks noChangeAspect="1" noChangeArrowheads="1"/>
        </xdr:cNvSpPr>
      </xdr:nvSpPr>
      <xdr:spPr bwMode="auto">
        <a:xfrm>
          <a:off x="685800" y="44291250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185</xdr:row>
      <xdr:rowOff>0</xdr:rowOff>
    </xdr:from>
    <xdr:ext cx="304800" cy="299357"/>
    <xdr:sp macro="" textlink="">
      <xdr:nvSpPr>
        <xdr:cNvPr id="553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492CFE23-2B9D-4480-A4BE-02349B895E88}"/>
            </a:ext>
          </a:extLst>
        </xdr:cNvPr>
        <xdr:cNvSpPr>
          <a:spLocks noChangeAspect="1" noChangeArrowheads="1"/>
        </xdr:cNvSpPr>
      </xdr:nvSpPr>
      <xdr:spPr bwMode="auto">
        <a:xfrm>
          <a:off x="685800" y="44291250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889000</xdr:colOff>
      <xdr:row>204</xdr:row>
      <xdr:rowOff>0</xdr:rowOff>
    </xdr:from>
    <xdr:ext cx="304800" cy="299357"/>
    <xdr:sp macro="" textlink="">
      <xdr:nvSpPr>
        <xdr:cNvPr id="554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87AC16FD-8309-40E7-AF9A-DFF6901435E9}"/>
            </a:ext>
          </a:extLst>
        </xdr:cNvPr>
        <xdr:cNvSpPr>
          <a:spLocks noChangeAspect="1" noChangeArrowheads="1"/>
        </xdr:cNvSpPr>
      </xdr:nvSpPr>
      <xdr:spPr bwMode="auto">
        <a:xfrm>
          <a:off x="688975" y="48768000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204</xdr:row>
      <xdr:rowOff>0</xdr:rowOff>
    </xdr:from>
    <xdr:ext cx="304800" cy="299357"/>
    <xdr:sp macro="" textlink="">
      <xdr:nvSpPr>
        <xdr:cNvPr id="555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607597B0-A96D-4218-AE4B-E6F3D95F87F4}"/>
            </a:ext>
          </a:extLst>
        </xdr:cNvPr>
        <xdr:cNvSpPr>
          <a:spLocks noChangeAspect="1" noChangeArrowheads="1"/>
        </xdr:cNvSpPr>
      </xdr:nvSpPr>
      <xdr:spPr bwMode="auto">
        <a:xfrm>
          <a:off x="685800" y="48768000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204</xdr:row>
      <xdr:rowOff>0</xdr:rowOff>
    </xdr:from>
    <xdr:ext cx="304800" cy="299357"/>
    <xdr:sp macro="" textlink="">
      <xdr:nvSpPr>
        <xdr:cNvPr id="556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A43CB85C-4283-4419-A45A-10CDCC4D100E}"/>
            </a:ext>
          </a:extLst>
        </xdr:cNvPr>
        <xdr:cNvSpPr>
          <a:spLocks noChangeAspect="1" noChangeArrowheads="1"/>
        </xdr:cNvSpPr>
      </xdr:nvSpPr>
      <xdr:spPr bwMode="auto">
        <a:xfrm>
          <a:off x="685800" y="48768000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204</xdr:row>
      <xdr:rowOff>0</xdr:rowOff>
    </xdr:from>
    <xdr:ext cx="304800" cy="299357"/>
    <xdr:sp macro="" textlink="">
      <xdr:nvSpPr>
        <xdr:cNvPr id="557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1D18C10D-A1C0-4880-9507-E8C00016E815}"/>
            </a:ext>
          </a:extLst>
        </xdr:cNvPr>
        <xdr:cNvSpPr>
          <a:spLocks noChangeAspect="1" noChangeArrowheads="1"/>
        </xdr:cNvSpPr>
      </xdr:nvSpPr>
      <xdr:spPr bwMode="auto">
        <a:xfrm>
          <a:off x="685800" y="48768000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889000</xdr:colOff>
      <xdr:row>207</xdr:row>
      <xdr:rowOff>0</xdr:rowOff>
    </xdr:from>
    <xdr:ext cx="304800" cy="299357"/>
    <xdr:sp macro="" textlink="">
      <xdr:nvSpPr>
        <xdr:cNvPr id="558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52E7B8B9-9241-4F7A-B581-F94ACBEF7E62}"/>
            </a:ext>
          </a:extLst>
        </xdr:cNvPr>
        <xdr:cNvSpPr>
          <a:spLocks noChangeAspect="1" noChangeArrowheads="1"/>
        </xdr:cNvSpPr>
      </xdr:nvSpPr>
      <xdr:spPr bwMode="auto">
        <a:xfrm>
          <a:off x="688975" y="49387125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207</xdr:row>
      <xdr:rowOff>0</xdr:rowOff>
    </xdr:from>
    <xdr:ext cx="304800" cy="299357"/>
    <xdr:sp macro="" textlink="">
      <xdr:nvSpPr>
        <xdr:cNvPr id="559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4CC80B8D-D617-4544-B715-BEB3B3A8D47D}"/>
            </a:ext>
          </a:extLst>
        </xdr:cNvPr>
        <xdr:cNvSpPr>
          <a:spLocks noChangeAspect="1" noChangeArrowheads="1"/>
        </xdr:cNvSpPr>
      </xdr:nvSpPr>
      <xdr:spPr bwMode="auto">
        <a:xfrm>
          <a:off x="685800" y="49387125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207</xdr:row>
      <xdr:rowOff>0</xdr:rowOff>
    </xdr:from>
    <xdr:ext cx="304800" cy="299357"/>
    <xdr:sp macro="" textlink="">
      <xdr:nvSpPr>
        <xdr:cNvPr id="560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4938A61F-93F0-4967-ABAE-C47D9FCEEC1D}"/>
            </a:ext>
          </a:extLst>
        </xdr:cNvPr>
        <xdr:cNvSpPr>
          <a:spLocks noChangeAspect="1" noChangeArrowheads="1"/>
        </xdr:cNvSpPr>
      </xdr:nvSpPr>
      <xdr:spPr bwMode="auto">
        <a:xfrm>
          <a:off x="685800" y="49387125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207</xdr:row>
      <xdr:rowOff>0</xdr:rowOff>
    </xdr:from>
    <xdr:ext cx="304800" cy="299357"/>
    <xdr:sp macro="" textlink="">
      <xdr:nvSpPr>
        <xdr:cNvPr id="561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64F499EB-78FF-4196-968F-05AA8EF99C69}"/>
            </a:ext>
          </a:extLst>
        </xdr:cNvPr>
        <xdr:cNvSpPr>
          <a:spLocks noChangeAspect="1" noChangeArrowheads="1"/>
        </xdr:cNvSpPr>
      </xdr:nvSpPr>
      <xdr:spPr bwMode="auto">
        <a:xfrm>
          <a:off x="685800" y="49387125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889000</xdr:colOff>
      <xdr:row>210</xdr:row>
      <xdr:rowOff>0</xdr:rowOff>
    </xdr:from>
    <xdr:ext cx="304800" cy="299357"/>
    <xdr:sp macro="" textlink="">
      <xdr:nvSpPr>
        <xdr:cNvPr id="562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C128BD2D-F07B-435F-9934-68056406B8D9}"/>
            </a:ext>
          </a:extLst>
        </xdr:cNvPr>
        <xdr:cNvSpPr>
          <a:spLocks noChangeAspect="1" noChangeArrowheads="1"/>
        </xdr:cNvSpPr>
      </xdr:nvSpPr>
      <xdr:spPr bwMode="auto">
        <a:xfrm>
          <a:off x="688975" y="50006250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210</xdr:row>
      <xdr:rowOff>0</xdr:rowOff>
    </xdr:from>
    <xdr:ext cx="304800" cy="299357"/>
    <xdr:sp macro="" textlink="">
      <xdr:nvSpPr>
        <xdr:cNvPr id="563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91A74F41-D38E-4DD5-BE9D-DAC7B323FA73}"/>
            </a:ext>
          </a:extLst>
        </xdr:cNvPr>
        <xdr:cNvSpPr>
          <a:spLocks noChangeAspect="1" noChangeArrowheads="1"/>
        </xdr:cNvSpPr>
      </xdr:nvSpPr>
      <xdr:spPr bwMode="auto">
        <a:xfrm>
          <a:off x="685800" y="50006250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210</xdr:row>
      <xdr:rowOff>0</xdr:rowOff>
    </xdr:from>
    <xdr:ext cx="304800" cy="299357"/>
    <xdr:sp macro="" textlink="">
      <xdr:nvSpPr>
        <xdr:cNvPr id="564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A8136651-3862-4B11-BB15-A52DB59DDA03}"/>
            </a:ext>
          </a:extLst>
        </xdr:cNvPr>
        <xdr:cNvSpPr>
          <a:spLocks noChangeAspect="1" noChangeArrowheads="1"/>
        </xdr:cNvSpPr>
      </xdr:nvSpPr>
      <xdr:spPr bwMode="auto">
        <a:xfrm>
          <a:off x="685800" y="50006250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210</xdr:row>
      <xdr:rowOff>0</xdr:rowOff>
    </xdr:from>
    <xdr:ext cx="304800" cy="299357"/>
    <xdr:sp macro="" textlink="">
      <xdr:nvSpPr>
        <xdr:cNvPr id="565" name="AutoShape 4" descr="Buku Hutan Kota Ruang Interaksi, Edukasi, dan Rekreasi Masyarakat Kota">
          <a:extLst>
            <a:ext uri="{FF2B5EF4-FFF2-40B4-BE49-F238E27FC236}">
              <a16:creationId xmlns:a16="http://schemas.microsoft.com/office/drawing/2014/main" id="{497CBD32-2EC0-4046-876B-C5636DA6D6D0}"/>
            </a:ext>
          </a:extLst>
        </xdr:cNvPr>
        <xdr:cNvSpPr>
          <a:spLocks noChangeAspect="1" noChangeArrowheads="1"/>
        </xdr:cNvSpPr>
      </xdr:nvSpPr>
      <xdr:spPr bwMode="auto">
        <a:xfrm>
          <a:off x="685800" y="50006250"/>
          <a:ext cx="304800" cy="299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52</xdr:row>
      <xdr:rowOff>0</xdr:rowOff>
    </xdr:from>
    <xdr:ext cx="314325" cy="304800"/>
    <xdr:sp macro="" textlink="">
      <xdr:nvSpPr>
        <xdr:cNvPr id="2" name="Shape 3" descr="Buku Hutan Kota Ruang Interaksi, Edukasi, dan Rekreasi Masyarakat Kota">
          <a:extLst>
            <a:ext uri="{FF2B5EF4-FFF2-40B4-BE49-F238E27FC236}">
              <a16:creationId xmlns:a16="http://schemas.microsoft.com/office/drawing/2014/main" id="{7B93B7B2-8F89-434D-A872-C0380E041902}"/>
            </a:ext>
          </a:extLst>
        </xdr:cNvPr>
        <xdr:cNvSpPr/>
      </xdr:nvSpPr>
      <xdr:spPr>
        <a:xfrm>
          <a:off x="952500" y="99917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52</xdr:row>
      <xdr:rowOff>0</xdr:rowOff>
    </xdr:from>
    <xdr:ext cx="314325" cy="304800"/>
    <xdr:sp macro="" textlink="">
      <xdr:nvSpPr>
        <xdr:cNvPr id="3" name="Shape 3" descr="Buku Hutan Kota Ruang Interaksi, Edukasi, dan Rekreasi Masyarakat Kota">
          <a:extLst>
            <a:ext uri="{FF2B5EF4-FFF2-40B4-BE49-F238E27FC236}">
              <a16:creationId xmlns:a16="http://schemas.microsoft.com/office/drawing/2014/main" id="{91CA93F5-C103-46DF-B175-B3DFCF4BE8C3}"/>
            </a:ext>
          </a:extLst>
        </xdr:cNvPr>
        <xdr:cNvSpPr/>
      </xdr:nvSpPr>
      <xdr:spPr>
        <a:xfrm>
          <a:off x="952500" y="99917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52</xdr:row>
      <xdr:rowOff>0</xdr:rowOff>
    </xdr:from>
    <xdr:ext cx="314325" cy="304800"/>
    <xdr:sp macro="" textlink="">
      <xdr:nvSpPr>
        <xdr:cNvPr id="4" name="Shape 3" descr="Buku Hutan Kota Ruang Interaksi, Edukasi, dan Rekreasi Masyarakat Kota">
          <a:extLst>
            <a:ext uri="{FF2B5EF4-FFF2-40B4-BE49-F238E27FC236}">
              <a16:creationId xmlns:a16="http://schemas.microsoft.com/office/drawing/2014/main" id="{B2D9B336-2C38-45C8-89E4-6627C80B85FE}"/>
            </a:ext>
          </a:extLst>
        </xdr:cNvPr>
        <xdr:cNvSpPr/>
      </xdr:nvSpPr>
      <xdr:spPr>
        <a:xfrm>
          <a:off x="952500" y="99917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52</xdr:row>
      <xdr:rowOff>0</xdr:rowOff>
    </xdr:from>
    <xdr:ext cx="314325" cy="304800"/>
    <xdr:sp macro="" textlink="">
      <xdr:nvSpPr>
        <xdr:cNvPr id="5" name="Shape 3" descr="Buku Hutan Kota Ruang Interaksi, Edukasi, dan Rekreasi Masyarakat Kota">
          <a:extLst>
            <a:ext uri="{FF2B5EF4-FFF2-40B4-BE49-F238E27FC236}">
              <a16:creationId xmlns:a16="http://schemas.microsoft.com/office/drawing/2014/main" id="{F6D95FEC-238F-4EC5-AF98-23E6F99F9811}"/>
            </a:ext>
          </a:extLst>
        </xdr:cNvPr>
        <xdr:cNvSpPr/>
      </xdr:nvSpPr>
      <xdr:spPr>
        <a:xfrm>
          <a:off x="952500" y="99917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52</xdr:row>
      <xdr:rowOff>0</xdr:rowOff>
    </xdr:from>
    <xdr:ext cx="314325" cy="304800"/>
    <xdr:sp macro="" textlink="">
      <xdr:nvSpPr>
        <xdr:cNvPr id="6" name="Shape 3" descr="Buku Hutan Kota Ruang Interaksi, Edukasi, dan Rekreasi Masyarakat Kota">
          <a:extLst>
            <a:ext uri="{FF2B5EF4-FFF2-40B4-BE49-F238E27FC236}">
              <a16:creationId xmlns:a16="http://schemas.microsoft.com/office/drawing/2014/main" id="{8007752B-5B4E-4A83-9CA6-13E5B1F96142}"/>
            </a:ext>
          </a:extLst>
        </xdr:cNvPr>
        <xdr:cNvSpPr/>
      </xdr:nvSpPr>
      <xdr:spPr>
        <a:xfrm>
          <a:off x="952500" y="99917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52</xdr:row>
      <xdr:rowOff>0</xdr:rowOff>
    </xdr:from>
    <xdr:ext cx="314325" cy="304800"/>
    <xdr:sp macro="" textlink="">
      <xdr:nvSpPr>
        <xdr:cNvPr id="7" name="Shape 3" descr="Buku Hutan Kota Ruang Interaksi, Edukasi, dan Rekreasi Masyarakat Kota">
          <a:extLst>
            <a:ext uri="{FF2B5EF4-FFF2-40B4-BE49-F238E27FC236}">
              <a16:creationId xmlns:a16="http://schemas.microsoft.com/office/drawing/2014/main" id="{97926E38-1AEE-4E47-862D-F24F63EDB1FD}"/>
            </a:ext>
          </a:extLst>
        </xdr:cNvPr>
        <xdr:cNvSpPr/>
      </xdr:nvSpPr>
      <xdr:spPr>
        <a:xfrm>
          <a:off x="952500" y="99917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52</xdr:row>
      <xdr:rowOff>0</xdr:rowOff>
    </xdr:from>
    <xdr:ext cx="314325" cy="304800"/>
    <xdr:sp macro="" textlink="">
      <xdr:nvSpPr>
        <xdr:cNvPr id="8" name="Shape 3" descr="Buku Hutan Kota Ruang Interaksi, Edukasi, dan Rekreasi Masyarakat Kota">
          <a:extLst>
            <a:ext uri="{FF2B5EF4-FFF2-40B4-BE49-F238E27FC236}">
              <a16:creationId xmlns:a16="http://schemas.microsoft.com/office/drawing/2014/main" id="{F078BCF5-9D2C-4397-856A-6713EAA87919}"/>
            </a:ext>
          </a:extLst>
        </xdr:cNvPr>
        <xdr:cNvSpPr/>
      </xdr:nvSpPr>
      <xdr:spPr>
        <a:xfrm>
          <a:off x="952500" y="99917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52</xdr:row>
      <xdr:rowOff>0</xdr:rowOff>
    </xdr:from>
    <xdr:ext cx="314325" cy="304800"/>
    <xdr:sp macro="" textlink="">
      <xdr:nvSpPr>
        <xdr:cNvPr id="9" name="Shape 3" descr="Buku Hutan Kota Ruang Interaksi, Edukasi, dan Rekreasi Masyarakat Kota">
          <a:extLst>
            <a:ext uri="{FF2B5EF4-FFF2-40B4-BE49-F238E27FC236}">
              <a16:creationId xmlns:a16="http://schemas.microsoft.com/office/drawing/2014/main" id="{18E67EE8-D450-4892-BE0B-FDD9E796A45D}"/>
            </a:ext>
          </a:extLst>
        </xdr:cNvPr>
        <xdr:cNvSpPr/>
      </xdr:nvSpPr>
      <xdr:spPr>
        <a:xfrm>
          <a:off x="952500" y="99917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52</xdr:row>
      <xdr:rowOff>0</xdr:rowOff>
    </xdr:from>
    <xdr:ext cx="314325" cy="304800"/>
    <xdr:sp macro="" textlink="">
      <xdr:nvSpPr>
        <xdr:cNvPr id="10" name="Shape 3" descr="Buku Hutan Kota Ruang Interaksi, Edukasi, dan Rekreasi Masyarakat Kota">
          <a:extLst>
            <a:ext uri="{FF2B5EF4-FFF2-40B4-BE49-F238E27FC236}">
              <a16:creationId xmlns:a16="http://schemas.microsoft.com/office/drawing/2014/main" id="{F1CA39FF-0B23-4417-B2E0-5A684FA2FD0E}"/>
            </a:ext>
          </a:extLst>
        </xdr:cNvPr>
        <xdr:cNvSpPr/>
      </xdr:nvSpPr>
      <xdr:spPr>
        <a:xfrm>
          <a:off x="952500" y="99917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52</xdr:row>
      <xdr:rowOff>0</xdr:rowOff>
    </xdr:from>
    <xdr:ext cx="314325" cy="304800"/>
    <xdr:sp macro="" textlink="">
      <xdr:nvSpPr>
        <xdr:cNvPr id="11" name="Shape 3" descr="Buku Hutan Kota Ruang Interaksi, Edukasi, dan Rekreasi Masyarakat Kota">
          <a:extLst>
            <a:ext uri="{FF2B5EF4-FFF2-40B4-BE49-F238E27FC236}">
              <a16:creationId xmlns:a16="http://schemas.microsoft.com/office/drawing/2014/main" id="{85EC05E6-2BEF-4A4D-899A-275BB1C2D7C4}"/>
            </a:ext>
          </a:extLst>
        </xdr:cNvPr>
        <xdr:cNvSpPr/>
      </xdr:nvSpPr>
      <xdr:spPr>
        <a:xfrm>
          <a:off x="952500" y="99917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52</xdr:row>
      <xdr:rowOff>0</xdr:rowOff>
    </xdr:from>
    <xdr:ext cx="314325" cy="304800"/>
    <xdr:sp macro="" textlink="">
      <xdr:nvSpPr>
        <xdr:cNvPr id="12" name="Shape 3" descr="Buku Hutan Kota Ruang Interaksi, Edukasi, dan Rekreasi Masyarakat Kota">
          <a:extLst>
            <a:ext uri="{FF2B5EF4-FFF2-40B4-BE49-F238E27FC236}">
              <a16:creationId xmlns:a16="http://schemas.microsoft.com/office/drawing/2014/main" id="{0F5F2A2C-29EB-4BFB-9623-89DD73B2E07A}"/>
            </a:ext>
          </a:extLst>
        </xdr:cNvPr>
        <xdr:cNvSpPr/>
      </xdr:nvSpPr>
      <xdr:spPr>
        <a:xfrm>
          <a:off x="952500" y="99917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52</xdr:row>
      <xdr:rowOff>0</xdr:rowOff>
    </xdr:from>
    <xdr:ext cx="314325" cy="304800"/>
    <xdr:sp macro="" textlink="">
      <xdr:nvSpPr>
        <xdr:cNvPr id="13" name="Shape 3" descr="Buku Hutan Kota Ruang Interaksi, Edukasi, dan Rekreasi Masyarakat Kota">
          <a:extLst>
            <a:ext uri="{FF2B5EF4-FFF2-40B4-BE49-F238E27FC236}">
              <a16:creationId xmlns:a16="http://schemas.microsoft.com/office/drawing/2014/main" id="{35AB34CF-61FC-4B5F-BDA9-D7052B5450FC}"/>
            </a:ext>
          </a:extLst>
        </xdr:cNvPr>
        <xdr:cNvSpPr/>
      </xdr:nvSpPr>
      <xdr:spPr>
        <a:xfrm>
          <a:off x="952500" y="99917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457200"/>
    <xdr:sp macro="" textlink="">
      <xdr:nvSpPr>
        <xdr:cNvPr id="14" name="Shape 4" descr="blob:https://web.whatsapp.com/7b8b54f2-4427-4daf-9d32-78a4342026c0">
          <a:extLst>
            <a:ext uri="{FF2B5EF4-FFF2-40B4-BE49-F238E27FC236}">
              <a16:creationId xmlns:a16="http://schemas.microsoft.com/office/drawing/2014/main" id="{89B56E18-43C4-4E11-A834-FE9AD64BBF9A}"/>
            </a:ext>
          </a:extLst>
        </xdr:cNvPr>
        <xdr:cNvSpPr/>
      </xdr:nvSpPr>
      <xdr:spPr>
        <a:xfrm>
          <a:off x="13554075" y="9991725"/>
          <a:ext cx="314325" cy="457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457200"/>
    <xdr:sp macro="" textlink="">
      <xdr:nvSpPr>
        <xdr:cNvPr id="15" name="Shape 4" descr="blob:https://web.whatsapp.com/7b8b54f2-4427-4daf-9d32-78a4342026c0">
          <a:extLst>
            <a:ext uri="{FF2B5EF4-FFF2-40B4-BE49-F238E27FC236}">
              <a16:creationId xmlns:a16="http://schemas.microsoft.com/office/drawing/2014/main" id="{117F4710-264A-4AB0-AA19-B23672080D58}"/>
            </a:ext>
          </a:extLst>
        </xdr:cNvPr>
        <xdr:cNvSpPr/>
      </xdr:nvSpPr>
      <xdr:spPr>
        <a:xfrm>
          <a:off x="13554075" y="9991725"/>
          <a:ext cx="314325" cy="457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457200"/>
    <xdr:sp macro="" textlink="">
      <xdr:nvSpPr>
        <xdr:cNvPr id="16" name="Shape 4" descr="blob:https://web.whatsapp.com/7b8b54f2-4427-4daf-9d32-78a4342026c0">
          <a:extLst>
            <a:ext uri="{FF2B5EF4-FFF2-40B4-BE49-F238E27FC236}">
              <a16:creationId xmlns:a16="http://schemas.microsoft.com/office/drawing/2014/main" id="{30198091-608D-4F4B-A458-68025C948215}"/>
            </a:ext>
          </a:extLst>
        </xdr:cNvPr>
        <xdr:cNvSpPr/>
      </xdr:nvSpPr>
      <xdr:spPr>
        <a:xfrm>
          <a:off x="13554075" y="9991725"/>
          <a:ext cx="314325" cy="457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17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F5E65AD7-D425-44AE-959B-ECA36234A24B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18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A702E753-2FB8-4093-ABC7-D845CC12124B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19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FC120565-98BD-4F9F-ACE0-84357676C03A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20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A0277870-4246-49A0-83D6-7314A9521EAB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21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B3EEEF28-3E7D-47A4-A0A2-89830BCA51B0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22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8E87A77F-1670-4332-A866-91D7C519FD0D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23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776A96E5-1DEA-487B-BE64-30C9E07DC0F5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24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D9F00DFD-84C5-47C6-8F78-FEC751CFA186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25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5BE9EAAA-51A9-44ED-B370-FAB60D12EF23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26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4E55250F-C8BB-4269-9A0F-5B33BF7D7E4A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27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9E8C82BA-DF20-494E-B43D-93873FE9DF19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28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A12E1B5B-5D9A-40B4-932D-C42D72A39ACB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29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74449F3A-14ED-44E8-9A9A-D6EA8E0BBD6C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30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4880B0F9-0E65-4520-A247-022E83FA946C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31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D1AF0F8A-FA7D-4EA8-AB85-EBA7532B10E4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32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555D69CF-EF9C-45A1-8AE5-9C7A5AF54294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33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550B86D8-222D-4C2C-B3D6-E5FF93EF514E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34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8266C19E-55B5-411B-8124-16C9BB0E9951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35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672D71E7-2DB1-40DC-ACB0-BD6F087E5EB6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36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A37C94AD-AF23-4525-A61D-EB95DB71F74F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37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610F0CF9-110D-491D-B644-3D9F6D853212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38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0BB07769-0B24-4DB7-9EA6-A5BF394AAB2A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39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451750DF-A251-4346-A114-B1906A06DDA9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40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BADE40CD-6287-43CD-9C23-BE882904BD9E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41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FF9C928D-BD55-4363-B1ED-4B6D0837BB29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42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323031FA-F68D-40D2-938C-0E359539011E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43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E293EC0D-083D-49CB-B694-45FD28706AB1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44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ADD5F171-B6F5-40F3-A21A-988DA598664F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45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768A9F6C-947B-4DF5-AC03-DAF56A8709AF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46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80D87786-4721-40AD-9B57-A3F600652D6D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47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8C86B598-9C2F-4553-AF41-BF27C075C774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48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FD7B9265-7B1F-4986-B17F-CE50D816F002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49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B45A42EE-55B7-405A-BEB6-4FFCD85D1426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50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B2B4B8C1-D181-4120-A296-3C544375F0AC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51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AE2CA5C5-CE82-42AF-919A-842DC5595AE8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52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381CC5F7-96E3-4D3E-A5AB-11D5E0866DB7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53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A53A0661-021F-4A88-B280-E12CCFE8544A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54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8CD6965F-3B36-4A1E-AA66-D79F73EA6958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55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F0C98644-5B66-4A67-8B98-84BFDC1714FA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56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16997F8E-4183-488B-860E-E6EB3612D94D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57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175E55E0-FDA3-4297-80C1-D6B97B209276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58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25AFBAB7-CE51-4D47-A2A3-E6D9BA4E0EF8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59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BB48CD51-C552-48C8-BC75-D40153D26C7C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60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8620667B-3B88-4431-8860-38619F504D6B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61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9F13B195-453E-4620-8EAA-0C8D434C6A35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62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382E5466-E89D-4675-B8A1-55AF51D79EEF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63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FD886DD6-8CB4-471E-8687-1253DEDAAA60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64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FFD5270F-3F39-415A-80DD-3903BF4D7EF8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65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B9F2CFFC-0417-4769-8C4B-20390CEEB67F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66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93E30573-E3B8-4FD4-A67E-1F69A4F04C9E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67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1E3000CB-4B95-44BA-A9F0-581445F7A4BA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68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AE9267A3-589A-4D57-B7EA-6EFB16180A9D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69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33BFF79A-9566-49C6-90BE-AFEEE4E3B534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70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61DDD119-6CA4-43B4-BCCD-2668A043C6CA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71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6F422102-54DB-467B-8722-00C62D8E917B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72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CDDB0758-8DC0-47A5-99CC-F437BEA8A7E9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73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A23E5842-BFF1-4DA8-8FED-648B83C33733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74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469B0143-849D-439D-B54C-437B2F69D556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75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80C1D09D-0DE7-4B19-B90E-F1A6A688BDD7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76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49EBCEFA-F5F4-4640-8927-15D1B1700FFD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77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E45FBF3E-E079-43AC-9041-4F6D9975D48B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78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C66EFE19-0F9B-4A0C-BA7C-577C0DBB0A64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79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0BE87DB1-393E-4F95-A2B2-FF64C0F32C80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80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99030CC1-BE9B-49DF-8650-0A8563BF1967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81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1F7E7A9C-72BF-445E-BAAD-9F5D3250C548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82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7B8C8E02-7A88-4856-857A-23BC9E528AA1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83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33A05611-63CA-46EA-B599-A396FB839C57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84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24C35379-7C12-4A76-8EE7-A894FC99C3F3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85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905C1FB7-00D5-41A5-B89B-8650A1E1F300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86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9C5B87C1-39B6-442F-A39E-321065AEC751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87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6CBE4C63-F7F3-4390-9BE7-4F5C907EA8BB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88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D14F237A-6190-49B9-ADFB-043B9A104508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89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6ADAF408-1FE4-4652-AE4C-5D380F52AFEA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90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B82502B1-026E-4531-BC9A-0A37CACE5BDA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91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E92B96FE-109D-4A6D-A2C8-43A636E18A08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92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0AB63024-2C5B-4FC6-832F-CABCD7160163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93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09076718-0B00-4435-88C0-8F10AD88D8BA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94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D441A288-5388-4E15-A97D-4E690759345D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95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2CFA5490-9A71-4911-827B-96AB95E7C0A5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96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7DD1AD8B-25A4-4B2A-BECB-8C3F384E6623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97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7018A166-6827-4FB9-ACD1-3397A3F8D5A5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98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FA704688-A9B2-455E-AE5F-B878369F10FF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99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BCAAE111-C788-4D31-9E25-5AAC4B337EF4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100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6C58B7F2-304D-4BB9-92E7-46013A92DFB4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101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45720C3E-E0F2-41B7-BFC6-A6770B2B2545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102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2B750515-1511-4613-B49A-C66904BD5F60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103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7C4D08C1-5035-436E-B544-65B756CB610E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104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40D8A218-3781-431A-9208-8FE756484675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105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A8F5B85E-AD7A-4A1D-8C3B-49482AAAB3AA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106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E465082D-88A8-48DB-ACA4-761BBD386E03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107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8670702C-DAED-4A36-8656-681C4FF0DEED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108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F60CC11E-D3C2-4834-9607-2100DCACB39B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109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6C0BB384-5097-4B44-A57D-A3F1F954EFBF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52</xdr:row>
      <xdr:rowOff>0</xdr:rowOff>
    </xdr:from>
    <xdr:ext cx="314325" cy="314325"/>
    <xdr:sp macro="" textlink="">
      <xdr:nvSpPr>
        <xdr:cNvPr id="110" name="Shape 5" descr="blob:https://web.whatsapp.com/7b8b54f2-4427-4daf-9d32-78a4342026c0">
          <a:extLst>
            <a:ext uri="{FF2B5EF4-FFF2-40B4-BE49-F238E27FC236}">
              <a16:creationId xmlns:a16="http://schemas.microsoft.com/office/drawing/2014/main" id="{6D8E01C3-8533-496D-8CEA-A6FE3B3CEC9A}"/>
            </a:ext>
          </a:extLst>
        </xdr:cNvPr>
        <xdr:cNvSpPr/>
      </xdr:nvSpPr>
      <xdr:spPr>
        <a:xfrm>
          <a:off x="13554075" y="99917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13</xdr:col>
      <xdr:colOff>85725</xdr:colOff>
      <xdr:row>52</xdr:row>
      <xdr:rowOff>0</xdr:rowOff>
    </xdr:from>
    <xdr:ext cx="2000250" cy="0"/>
    <xdr:pic>
      <xdr:nvPicPr>
        <xdr:cNvPr id="111" name="image1.jpg" descr="G:\KTP.jpg">
          <a:extLst>
            <a:ext uri="{FF2B5EF4-FFF2-40B4-BE49-F238E27FC236}">
              <a16:creationId xmlns:a16="http://schemas.microsoft.com/office/drawing/2014/main" id="{638F3180-F24B-4197-9568-C38A1A3D340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0002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428875" cy="0"/>
    <xdr:pic>
      <xdr:nvPicPr>
        <xdr:cNvPr id="112" name="image1.jpg" descr="G:\KTP.jpg">
          <a:extLst>
            <a:ext uri="{FF2B5EF4-FFF2-40B4-BE49-F238E27FC236}">
              <a16:creationId xmlns:a16="http://schemas.microsoft.com/office/drawing/2014/main" id="{97EA7E02-BAA8-4BD7-A5EE-7B09BE9977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4288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428875" cy="0"/>
    <xdr:pic>
      <xdr:nvPicPr>
        <xdr:cNvPr id="113" name="image1.jpg" descr="G:\KTP.jpg">
          <a:extLst>
            <a:ext uri="{FF2B5EF4-FFF2-40B4-BE49-F238E27FC236}">
              <a16:creationId xmlns:a16="http://schemas.microsoft.com/office/drawing/2014/main" id="{A37887B6-AB40-4B6A-9C18-C9467C2792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4288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724150" cy="0"/>
    <xdr:pic>
      <xdr:nvPicPr>
        <xdr:cNvPr id="114" name="image1.jpg" descr="G:\KTP.jpg">
          <a:extLst>
            <a:ext uri="{FF2B5EF4-FFF2-40B4-BE49-F238E27FC236}">
              <a16:creationId xmlns:a16="http://schemas.microsoft.com/office/drawing/2014/main" id="{1195568B-85AA-41E6-8120-76D70E79F67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7241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724150" cy="0"/>
    <xdr:pic>
      <xdr:nvPicPr>
        <xdr:cNvPr id="115" name="image1.jpg" descr="G:\KTP.jpg">
          <a:extLst>
            <a:ext uri="{FF2B5EF4-FFF2-40B4-BE49-F238E27FC236}">
              <a16:creationId xmlns:a16="http://schemas.microsoft.com/office/drawing/2014/main" id="{EA0FC287-25BD-4179-9135-7DEA115851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7241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724150" cy="0"/>
    <xdr:pic>
      <xdr:nvPicPr>
        <xdr:cNvPr id="116" name="image1.jpg" descr="G:\KTP.jpg">
          <a:extLst>
            <a:ext uri="{FF2B5EF4-FFF2-40B4-BE49-F238E27FC236}">
              <a16:creationId xmlns:a16="http://schemas.microsoft.com/office/drawing/2014/main" id="{C17B581F-B571-4186-8E9B-C521BE815AC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7241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657600" cy="0"/>
    <xdr:pic>
      <xdr:nvPicPr>
        <xdr:cNvPr id="117" name="image1.jpg" descr="G:\KTP.jpg">
          <a:extLst>
            <a:ext uri="{FF2B5EF4-FFF2-40B4-BE49-F238E27FC236}">
              <a16:creationId xmlns:a16="http://schemas.microsoft.com/office/drawing/2014/main" id="{FCDA47B2-F226-4A0A-8E5A-F84F65A6C4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6576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657600" cy="0"/>
    <xdr:pic>
      <xdr:nvPicPr>
        <xdr:cNvPr id="118" name="image1.jpg" descr="G:\KTP.jpg">
          <a:extLst>
            <a:ext uri="{FF2B5EF4-FFF2-40B4-BE49-F238E27FC236}">
              <a16:creationId xmlns:a16="http://schemas.microsoft.com/office/drawing/2014/main" id="{E87CE945-F0A5-4B4C-827D-FAC28671FC9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6576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305175" cy="0"/>
    <xdr:pic>
      <xdr:nvPicPr>
        <xdr:cNvPr id="119" name="image1.jpg" descr="G:\KTP.jpg">
          <a:extLst>
            <a:ext uri="{FF2B5EF4-FFF2-40B4-BE49-F238E27FC236}">
              <a16:creationId xmlns:a16="http://schemas.microsoft.com/office/drawing/2014/main" id="{FD34D59E-E093-44CA-8F21-04F1F0D012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3051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305175" cy="0"/>
    <xdr:pic>
      <xdr:nvPicPr>
        <xdr:cNvPr id="120" name="image1.jpg" descr="G:\KTP.jpg">
          <a:extLst>
            <a:ext uri="{FF2B5EF4-FFF2-40B4-BE49-F238E27FC236}">
              <a16:creationId xmlns:a16="http://schemas.microsoft.com/office/drawing/2014/main" id="{7D502721-9AD7-47C9-BA14-1BF80CC4E8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3051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305175" cy="0"/>
    <xdr:pic>
      <xdr:nvPicPr>
        <xdr:cNvPr id="121" name="image1.jpg" descr="G:\KTP.jpg">
          <a:extLst>
            <a:ext uri="{FF2B5EF4-FFF2-40B4-BE49-F238E27FC236}">
              <a16:creationId xmlns:a16="http://schemas.microsoft.com/office/drawing/2014/main" id="{D48CAF28-1927-4AC6-AE39-21657EA8B8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3051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648075" cy="0"/>
    <xdr:pic>
      <xdr:nvPicPr>
        <xdr:cNvPr id="122" name="image1.jpg" descr="G:\KTP.jpg">
          <a:extLst>
            <a:ext uri="{FF2B5EF4-FFF2-40B4-BE49-F238E27FC236}">
              <a16:creationId xmlns:a16="http://schemas.microsoft.com/office/drawing/2014/main" id="{014DB8CA-3799-43A5-BC1E-E4EB21F272F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6480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000250" cy="0"/>
    <xdr:pic>
      <xdr:nvPicPr>
        <xdr:cNvPr id="123" name="image1.jpg" descr="G:\KTP.jpg">
          <a:extLst>
            <a:ext uri="{FF2B5EF4-FFF2-40B4-BE49-F238E27FC236}">
              <a16:creationId xmlns:a16="http://schemas.microsoft.com/office/drawing/2014/main" id="{9ABDF947-A92E-4801-9E5E-9D0611DCB5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0002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724150" cy="0"/>
    <xdr:pic>
      <xdr:nvPicPr>
        <xdr:cNvPr id="124" name="image1.jpg" descr="G:\KTP.jpg">
          <a:extLst>
            <a:ext uri="{FF2B5EF4-FFF2-40B4-BE49-F238E27FC236}">
              <a16:creationId xmlns:a16="http://schemas.microsoft.com/office/drawing/2014/main" id="{AFB01877-FA65-44C9-9F14-A5256D0CF9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7241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724150" cy="0"/>
    <xdr:pic>
      <xdr:nvPicPr>
        <xdr:cNvPr id="125" name="image1.jpg" descr="G:\KTP.jpg">
          <a:extLst>
            <a:ext uri="{FF2B5EF4-FFF2-40B4-BE49-F238E27FC236}">
              <a16:creationId xmlns:a16="http://schemas.microsoft.com/office/drawing/2014/main" id="{BB4B6634-33C0-4E97-8C47-F80EEFCA3D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7241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724150" cy="0"/>
    <xdr:pic>
      <xdr:nvPicPr>
        <xdr:cNvPr id="126" name="image1.jpg" descr="G:\KTP.jpg">
          <a:extLst>
            <a:ext uri="{FF2B5EF4-FFF2-40B4-BE49-F238E27FC236}">
              <a16:creationId xmlns:a16="http://schemas.microsoft.com/office/drawing/2014/main" id="{592431E1-4E69-49A4-B0AD-604DFFB1C4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7241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657600" cy="0"/>
    <xdr:pic>
      <xdr:nvPicPr>
        <xdr:cNvPr id="127" name="image1.jpg" descr="G:\KTP.jpg">
          <a:extLst>
            <a:ext uri="{FF2B5EF4-FFF2-40B4-BE49-F238E27FC236}">
              <a16:creationId xmlns:a16="http://schemas.microsoft.com/office/drawing/2014/main" id="{43AB79BE-11B3-42C6-BA11-A34D34F75F3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6576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657600" cy="0"/>
    <xdr:pic>
      <xdr:nvPicPr>
        <xdr:cNvPr id="128" name="image1.jpg" descr="G:\KTP.jpg">
          <a:extLst>
            <a:ext uri="{FF2B5EF4-FFF2-40B4-BE49-F238E27FC236}">
              <a16:creationId xmlns:a16="http://schemas.microsoft.com/office/drawing/2014/main" id="{97AE3D16-038B-4D76-B3E1-E2C69A9C09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6576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305175" cy="0"/>
    <xdr:pic>
      <xdr:nvPicPr>
        <xdr:cNvPr id="129" name="image1.jpg" descr="G:\KTP.jpg">
          <a:extLst>
            <a:ext uri="{FF2B5EF4-FFF2-40B4-BE49-F238E27FC236}">
              <a16:creationId xmlns:a16="http://schemas.microsoft.com/office/drawing/2014/main" id="{BDB08EEB-854E-4EE3-805F-83D986B391C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3051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305175" cy="0"/>
    <xdr:pic>
      <xdr:nvPicPr>
        <xdr:cNvPr id="130" name="image1.jpg" descr="G:\KTP.jpg">
          <a:extLst>
            <a:ext uri="{FF2B5EF4-FFF2-40B4-BE49-F238E27FC236}">
              <a16:creationId xmlns:a16="http://schemas.microsoft.com/office/drawing/2014/main" id="{EA843936-BBD2-4B8D-900C-C991EFA17A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3051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305175" cy="0"/>
    <xdr:pic>
      <xdr:nvPicPr>
        <xdr:cNvPr id="131" name="image1.jpg" descr="G:\KTP.jpg">
          <a:extLst>
            <a:ext uri="{FF2B5EF4-FFF2-40B4-BE49-F238E27FC236}">
              <a16:creationId xmlns:a16="http://schemas.microsoft.com/office/drawing/2014/main" id="{929D74A6-C124-48EF-B534-E191179F89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3051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648075" cy="0"/>
    <xdr:pic>
      <xdr:nvPicPr>
        <xdr:cNvPr id="132" name="image1.jpg" descr="G:\KTP.jpg">
          <a:extLst>
            <a:ext uri="{FF2B5EF4-FFF2-40B4-BE49-F238E27FC236}">
              <a16:creationId xmlns:a16="http://schemas.microsoft.com/office/drawing/2014/main" id="{E2C9B9CA-F398-4F75-BB02-449FF9A2164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6480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648075" cy="0"/>
    <xdr:pic>
      <xdr:nvPicPr>
        <xdr:cNvPr id="133" name="image1.jpg" descr="G:\KTP.jpg">
          <a:extLst>
            <a:ext uri="{FF2B5EF4-FFF2-40B4-BE49-F238E27FC236}">
              <a16:creationId xmlns:a16="http://schemas.microsoft.com/office/drawing/2014/main" id="{91E59CA8-04FB-4079-AE81-C35446F1E3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648075" cy="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9525</xdr:colOff>
      <xdr:row>52</xdr:row>
      <xdr:rowOff>0</xdr:rowOff>
    </xdr:from>
    <xdr:ext cx="2000250" cy="0"/>
    <xdr:pic>
      <xdr:nvPicPr>
        <xdr:cNvPr id="134" name="image1.jpg" descr="G:\KTP.jpg">
          <a:extLst>
            <a:ext uri="{FF2B5EF4-FFF2-40B4-BE49-F238E27FC236}">
              <a16:creationId xmlns:a16="http://schemas.microsoft.com/office/drawing/2014/main" id="{436ED856-1B80-4C4A-ADC5-2948B08A27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63600" y="9991725"/>
          <a:ext cx="20002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52</xdr:row>
      <xdr:rowOff>0</xdr:rowOff>
    </xdr:from>
    <xdr:ext cx="2257425" cy="0"/>
    <xdr:pic>
      <xdr:nvPicPr>
        <xdr:cNvPr id="135" name="image1.jpg" descr="G:\KTP.jpg">
          <a:extLst>
            <a:ext uri="{FF2B5EF4-FFF2-40B4-BE49-F238E27FC236}">
              <a16:creationId xmlns:a16="http://schemas.microsoft.com/office/drawing/2014/main" id="{A8C049E2-11F1-4CA7-99CC-01A04BCFF80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630025" y="9991725"/>
          <a:ext cx="2257425" cy="0"/>
        </a:xfrm>
        <a:prstGeom prst="rect">
          <a:avLst/>
        </a:prstGeom>
        <a:noFill/>
      </xdr:spPr>
    </xdr:pic>
    <xdr:clientData fLocksWithSheet="0"/>
  </xdr:oneCellAnchor>
  <xdr:oneCellAnchor>
    <xdr:from>
      <xdr:col>18</xdr:col>
      <xdr:colOff>0</xdr:colOff>
      <xdr:row>52</xdr:row>
      <xdr:rowOff>0</xdr:rowOff>
    </xdr:from>
    <xdr:ext cx="2781300" cy="0"/>
    <xdr:pic>
      <xdr:nvPicPr>
        <xdr:cNvPr id="136" name="image1.jpg" descr="G:\KTP.jpg">
          <a:extLst>
            <a:ext uri="{FF2B5EF4-FFF2-40B4-BE49-F238E27FC236}">
              <a16:creationId xmlns:a16="http://schemas.microsoft.com/office/drawing/2014/main" id="{9F373D6E-FF36-4089-AB0D-BE1652F647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907125" y="9991725"/>
          <a:ext cx="2781300" cy="0"/>
        </a:xfrm>
        <a:prstGeom prst="rect">
          <a:avLst/>
        </a:prstGeom>
        <a:noFill/>
      </xdr:spPr>
    </xdr:pic>
    <xdr:clientData fLocksWithSheet="0"/>
  </xdr:oneCellAnchor>
  <xdr:oneCellAnchor>
    <xdr:from>
      <xdr:col>18</xdr:col>
      <xdr:colOff>0</xdr:colOff>
      <xdr:row>52</xdr:row>
      <xdr:rowOff>0</xdr:rowOff>
    </xdr:from>
    <xdr:ext cx="2771775" cy="0"/>
    <xdr:pic>
      <xdr:nvPicPr>
        <xdr:cNvPr id="137" name="image1.jpg" descr="G:\KTP.jpg">
          <a:extLst>
            <a:ext uri="{FF2B5EF4-FFF2-40B4-BE49-F238E27FC236}">
              <a16:creationId xmlns:a16="http://schemas.microsoft.com/office/drawing/2014/main" id="{5C222BCF-83C7-4F85-95D4-236A72AB61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907125" y="9991725"/>
          <a:ext cx="2771775" cy="0"/>
        </a:xfrm>
        <a:prstGeom prst="rect">
          <a:avLst/>
        </a:prstGeom>
        <a:noFill/>
      </xdr:spPr>
    </xdr:pic>
    <xdr:clientData fLocksWithSheet="0"/>
  </xdr:oneCellAnchor>
  <xdr:oneCellAnchor>
    <xdr:from>
      <xdr:col>18</xdr:col>
      <xdr:colOff>0</xdr:colOff>
      <xdr:row>52</xdr:row>
      <xdr:rowOff>0</xdr:rowOff>
    </xdr:from>
    <xdr:ext cx="2781300" cy="0"/>
    <xdr:pic>
      <xdr:nvPicPr>
        <xdr:cNvPr id="138" name="image1.jpg" descr="G:\KTP.jpg">
          <a:extLst>
            <a:ext uri="{FF2B5EF4-FFF2-40B4-BE49-F238E27FC236}">
              <a16:creationId xmlns:a16="http://schemas.microsoft.com/office/drawing/2014/main" id="{05EA2065-F60F-410D-8DA4-5741D846EEB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907125" y="9991725"/>
          <a:ext cx="2781300" cy="0"/>
        </a:xfrm>
        <a:prstGeom prst="rect">
          <a:avLst/>
        </a:prstGeom>
        <a:noFill/>
      </xdr:spPr>
    </xdr:pic>
    <xdr:clientData fLocksWithSheet="0"/>
  </xdr:oneCellAnchor>
  <xdr:oneCellAnchor>
    <xdr:from>
      <xdr:col>17</xdr:col>
      <xdr:colOff>1171575</xdr:colOff>
      <xdr:row>52</xdr:row>
      <xdr:rowOff>0</xdr:rowOff>
    </xdr:from>
    <xdr:ext cx="3524250" cy="0"/>
    <xdr:pic>
      <xdr:nvPicPr>
        <xdr:cNvPr id="139" name="image1.jpg" descr="G:\KTP.jpg">
          <a:extLst>
            <a:ext uri="{FF2B5EF4-FFF2-40B4-BE49-F238E27FC236}">
              <a16:creationId xmlns:a16="http://schemas.microsoft.com/office/drawing/2014/main" id="{82573D0F-564F-43B0-9AD5-7D90571A028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92675" y="9991725"/>
          <a:ext cx="35242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247900" cy="0"/>
    <xdr:pic>
      <xdr:nvPicPr>
        <xdr:cNvPr id="140" name="image1.jpg" descr="G:\KTP.jpg">
          <a:extLst>
            <a:ext uri="{FF2B5EF4-FFF2-40B4-BE49-F238E27FC236}">
              <a16:creationId xmlns:a16="http://schemas.microsoft.com/office/drawing/2014/main" id="{96AAB4A1-A0D0-4BF7-A2D0-AC692F506D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2479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933700" cy="0"/>
    <xdr:pic>
      <xdr:nvPicPr>
        <xdr:cNvPr id="141" name="image1.jpg" descr="G:\KTP.jpg">
          <a:extLst>
            <a:ext uri="{FF2B5EF4-FFF2-40B4-BE49-F238E27FC236}">
              <a16:creationId xmlns:a16="http://schemas.microsoft.com/office/drawing/2014/main" id="{7C893A2E-867B-4482-AF51-F144EBB577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9337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933700" cy="0"/>
    <xdr:pic>
      <xdr:nvPicPr>
        <xdr:cNvPr id="142" name="image1.jpg" descr="G:\KTP.jpg">
          <a:extLst>
            <a:ext uri="{FF2B5EF4-FFF2-40B4-BE49-F238E27FC236}">
              <a16:creationId xmlns:a16="http://schemas.microsoft.com/office/drawing/2014/main" id="{26BF3CC1-74A7-4F1F-92FC-BF6A9C7456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9337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219450" cy="0"/>
    <xdr:pic>
      <xdr:nvPicPr>
        <xdr:cNvPr id="143" name="image1.jpg" descr="G:\KTP.jpg">
          <a:extLst>
            <a:ext uri="{FF2B5EF4-FFF2-40B4-BE49-F238E27FC236}">
              <a16:creationId xmlns:a16="http://schemas.microsoft.com/office/drawing/2014/main" id="{3CD4C7EC-9FA9-4F46-AB38-B524A0A8B7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2194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219450" cy="0"/>
    <xdr:pic>
      <xdr:nvPicPr>
        <xdr:cNvPr id="144" name="image1.jpg" descr="G:\KTP.jpg">
          <a:extLst>
            <a:ext uri="{FF2B5EF4-FFF2-40B4-BE49-F238E27FC236}">
              <a16:creationId xmlns:a16="http://schemas.microsoft.com/office/drawing/2014/main" id="{9C9E3A54-A62F-4D65-83FD-FFB4DB4BEFC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2194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219450" cy="0"/>
    <xdr:pic>
      <xdr:nvPicPr>
        <xdr:cNvPr id="145" name="image1.jpg" descr="G:\KTP.jpg">
          <a:extLst>
            <a:ext uri="{FF2B5EF4-FFF2-40B4-BE49-F238E27FC236}">
              <a16:creationId xmlns:a16="http://schemas.microsoft.com/office/drawing/2014/main" id="{1B6EA9D9-C309-4F56-8050-B990695AD0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2194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581525" cy="0"/>
    <xdr:pic>
      <xdr:nvPicPr>
        <xdr:cNvPr id="146" name="image1.jpg" descr="G:\KTP.jpg">
          <a:extLst>
            <a:ext uri="{FF2B5EF4-FFF2-40B4-BE49-F238E27FC236}">
              <a16:creationId xmlns:a16="http://schemas.microsoft.com/office/drawing/2014/main" id="{04352055-24FD-4146-9CEF-4B960208674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5815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581525" cy="0"/>
    <xdr:pic>
      <xdr:nvPicPr>
        <xdr:cNvPr id="147" name="image1.jpg" descr="G:\KTP.jpg">
          <a:extLst>
            <a:ext uri="{FF2B5EF4-FFF2-40B4-BE49-F238E27FC236}">
              <a16:creationId xmlns:a16="http://schemas.microsoft.com/office/drawing/2014/main" id="{81621CCD-B1E8-4105-BC09-2D4FBD0A68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5815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238625" cy="0"/>
    <xdr:pic>
      <xdr:nvPicPr>
        <xdr:cNvPr id="148" name="image1.jpg" descr="G:\KTP.jpg">
          <a:extLst>
            <a:ext uri="{FF2B5EF4-FFF2-40B4-BE49-F238E27FC236}">
              <a16:creationId xmlns:a16="http://schemas.microsoft.com/office/drawing/2014/main" id="{5F28A049-1D01-4987-B87D-6DD89EA4A8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2386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238625" cy="0"/>
    <xdr:pic>
      <xdr:nvPicPr>
        <xdr:cNvPr id="149" name="image1.jpg" descr="G:\KTP.jpg">
          <a:extLst>
            <a:ext uri="{FF2B5EF4-FFF2-40B4-BE49-F238E27FC236}">
              <a16:creationId xmlns:a16="http://schemas.microsoft.com/office/drawing/2014/main" id="{9E93D22E-91ED-4C25-8221-489C5A810A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2386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238625" cy="0"/>
    <xdr:pic>
      <xdr:nvPicPr>
        <xdr:cNvPr id="150" name="image1.jpg" descr="G:\KTP.jpg">
          <a:extLst>
            <a:ext uri="{FF2B5EF4-FFF2-40B4-BE49-F238E27FC236}">
              <a16:creationId xmlns:a16="http://schemas.microsoft.com/office/drawing/2014/main" id="{9B9086CF-DFAC-4191-A35A-BBD3DE0CAE6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2386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581525" cy="0"/>
    <xdr:pic>
      <xdr:nvPicPr>
        <xdr:cNvPr id="151" name="image1.jpg" descr="G:\KTP.jpg">
          <a:extLst>
            <a:ext uri="{FF2B5EF4-FFF2-40B4-BE49-F238E27FC236}">
              <a16:creationId xmlns:a16="http://schemas.microsoft.com/office/drawing/2014/main" id="{456CBE5E-1F84-453D-8640-7AC2E5DA3C2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5815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247900" cy="0"/>
    <xdr:pic>
      <xdr:nvPicPr>
        <xdr:cNvPr id="152" name="image1.jpg" descr="G:\KTP.jpg">
          <a:extLst>
            <a:ext uri="{FF2B5EF4-FFF2-40B4-BE49-F238E27FC236}">
              <a16:creationId xmlns:a16="http://schemas.microsoft.com/office/drawing/2014/main" id="{0EF07794-8208-49CD-9899-8B0D278B64F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2479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219450" cy="0"/>
    <xdr:pic>
      <xdr:nvPicPr>
        <xdr:cNvPr id="153" name="image1.jpg" descr="G:\KTP.jpg">
          <a:extLst>
            <a:ext uri="{FF2B5EF4-FFF2-40B4-BE49-F238E27FC236}">
              <a16:creationId xmlns:a16="http://schemas.microsoft.com/office/drawing/2014/main" id="{06E897E2-AB96-491C-AACF-0BF183E5C9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2194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219450" cy="0"/>
    <xdr:pic>
      <xdr:nvPicPr>
        <xdr:cNvPr id="154" name="image1.jpg" descr="G:\KTP.jpg">
          <a:extLst>
            <a:ext uri="{FF2B5EF4-FFF2-40B4-BE49-F238E27FC236}">
              <a16:creationId xmlns:a16="http://schemas.microsoft.com/office/drawing/2014/main" id="{1C198294-234F-43D1-8D71-4EE4E49FC8A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219450" cy="0"/>
        </a:xfrm>
        <a:prstGeom prst="rect">
          <a:avLst/>
        </a:prstGeom>
        <a:noFill/>
      </xdr:spPr>
    </xdr:pic>
    <xdr:clientData fLocksWithSheet="0"/>
  </xdr:oneCellAnchor>
  <xdr:oneCellAnchor>
    <xdr:from>
      <xdr:col>18</xdr:col>
      <xdr:colOff>76200</xdr:colOff>
      <xdr:row>52</xdr:row>
      <xdr:rowOff>0</xdr:rowOff>
    </xdr:from>
    <xdr:ext cx="2305050" cy="0"/>
    <xdr:pic>
      <xdr:nvPicPr>
        <xdr:cNvPr id="155" name="image1.jpg" descr="G:\KTP.jpg">
          <a:extLst>
            <a:ext uri="{FF2B5EF4-FFF2-40B4-BE49-F238E27FC236}">
              <a16:creationId xmlns:a16="http://schemas.microsoft.com/office/drawing/2014/main" id="{7579771D-8097-4CD6-B950-71F8D7C21DD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983325" y="9991725"/>
          <a:ext cx="23050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543175" cy="0"/>
    <xdr:pic>
      <xdr:nvPicPr>
        <xdr:cNvPr id="156" name="image1.jpg" descr="G:\KTP.jpg">
          <a:extLst>
            <a:ext uri="{FF2B5EF4-FFF2-40B4-BE49-F238E27FC236}">
              <a16:creationId xmlns:a16="http://schemas.microsoft.com/office/drawing/2014/main" id="{1FA5CF2C-2DBF-4F02-8721-5FD08002B2B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5431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048000" cy="0"/>
    <xdr:pic>
      <xdr:nvPicPr>
        <xdr:cNvPr id="157" name="image1.jpg" descr="G:\KTP.jpg">
          <a:extLst>
            <a:ext uri="{FF2B5EF4-FFF2-40B4-BE49-F238E27FC236}">
              <a16:creationId xmlns:a16="http://schemas.microsoft.com/office/drawing/2014/main" id="{CB05A071-357F-47B1-AA7D-AEE0E07E47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0480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048000" cy="0"/>
    <xdr:pic>
      <xdr:nvPicPr>
        <xdr:cNvPr id="158" name="image1.jpg" descr="G:\KTP.jpg">
          <a:extLst>
            <a:ext uri="{FF2B5EF4-FFF2-40B4-BE49-F238E27FC236}">
              <a16:creationId xmlns:a16="http://schemas.microsoft.com/office/drawing/2014/main" id="{E3726217-EEC2-49E7-896B-C0AEA75246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0480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159" name="image1.jpg" descr="G:\KTP.jpg">
          <a:extLst>
            <a:ext uri="{FF2B5EF4-FFF2-40B4-BE49-F238E27FC236}">
              <a16:creationId xmlns:a16="http://schemas.microsoft.com/office/drawing/2014/main" id="{1783D49D-36FD-409D-A426-C5F7D19A91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160" name="image1.jpg" descr="G:\KTP.jpg">
          <a:extLst>
            <a:ext uri="{FF2B5EF4-FFF2-40B4-BE49-F238E27FC236}">
              <a16:creationId xmlns:a16="http://schemas.microsoft.com/office/drawing/2014/main" id="{F6DB699E-3072-41F4-B751-0F585CD2A4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161" name="image1.jpg" descr="G:\KTP.jpg">
          <a:extLst>
            <a:ext uri="{FF2B5EF4-FFF2-40B4-BE49-F238E27FC236}">
              <a16:creationId xmlns:a16="http://schemas.microsoft.com/office/drawing/2014/main" id="{D9C423C0-5FBE-4297-8335-73182108E5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162" name="image1.jpg" descr="G:\KTP.jpg">
          <a:extLst>
            <a:ext uri="{FF2B5EF4-FFF2-40B4-BE49-F238E27FC236}">
              <a16:creationId xmlns:a16="http://schemas.microsoft.com/office/drawing/2014/main" id="{090722D5-E794-4230-932D-2D7C6D47009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163" name="image1.jpg" descr="G:\KTP.jpg">
          <a:extLst>
            <a:ext uri="{FF2B5EF4-FFF2-40B4-BE49-F238E27FC236}">
              <a16:creationId xmlns:a16="http://schemas.microsoft.com/office/drawing/2014/main" id="{87BA162A-2CE9-4CCA-9992-FE15CB9B4C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164" name="image1.jpg" descr="G:\KTP.jpg">
          <a:extLst>
            <a:ext uri="{FF2B5EF4-FFF2-40B4-BE49-F238E27FC236}">
              <a16:creationId xmlns:a16="http://schemas.microsoft.com/office/drawing/2014/main" id="{8014891A-D262-4A83-82F4-FA1096782FA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165" name="image1.jpg" descr="G:\KTP.jpg">
          <a:extLst>
            <a:ext uri="{FF2B5EF4-FFF2-40B4-BE49-F238E27FC236}">
              <a16:creationId xmlns:a16="http://schemas.microsoft.com/office/drawing/2014/main" id="{C7AC4573-FBBA-484B-A832-84CA82EBDA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166" name="image1.jpg" descr="G:\KTP.jpg">
          <a:extLst>
            <a:ext uri="{FF2B5EF4-FFF2-40B4-BE49-F238E27FC236}">
              <a16:creationId xmlns:a16="http://schemas.microsoft.com/office/drawing/2014/main" id="{FC55A6D3-F994-492B-BDB7-D9A23F25DF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167" name="image1.jpg" descr="G:\KTP.jpg">
          <a:extLst>
            <a:ext uri="{FF2B5EF4-FFF2-40B4-BE49-F238E27FC236}">
              <a16:creationId xmlns:a16="http://schemas.microsoft.com/office/drawing/2014/main" id="{BF5E13D3-8F50-46BF-A81F-9A2BDA790DE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543175" cy="0"/>
    <xdr:pic>
      <xdr:nvPicPr>
        <xdr:cNvPr id="168" name="image1.jpg" descr="G:\KTP.jpg">
          <a:extLst>
            <a:ext uri="{FF2B5EF4-FFF2-40B4-BE49-F238E27FC236}">
              <a16:creationId xmlns:a16="http://schemas.microsoft.com/office/drawing/2014/main" id="{7A6F5E6E-8AAA-427E-A639-CA296CCCEF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5431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169" name="image1.jpg" descr="G:\KTP.jpg">
          <a:extLst>
            <a:ext uri="{FF2B5EF4-FFF2-40B4-BE49-F238E27FC236}">
              <a16:creationId xmlns:a16="http://schemas.microsoft.com/office/drawing/2014/main" id="{AE75AA5B-EB37-4C91-BA69-A91252591D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170" name="image1.jpg" descr="G:\KTP.jpg">
          <a:extLst>
            <a:ext uri="{FF2B5EF4-FFF2-40B4-BE49-F238E27FC236}">
              <a16:creationId xmlns:a16="http://schemas.microsoft.com/office/drawing/2014/main" id="{08273245-8CF6-41EF-8A03-52DDBFA6E8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171" name="image1.jpg" descr="G:\KTP.jpg">
          <a:extLst>
            <a:ext uri="{FF2B5EF4-FFF2-40B4-BE49-F238E27FC236}">
              <a16:creationId xmlns:a16="http://schemas.microsoft.com/office/drawing/2014/main" id="{ED195EC8-175C-47FC-8C5A-349C534D45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172" name="image1.jpg" descr="G:\KTP.jpg">
          <a:extLst>
            <a:ext uri="{FF2B5EF4-FFF2-40B4-BE49-F238E27FC236}">
              <a16:creationId xmlns:a16="http://schemas.microsoft.com/office/drawing/2014/main" id="{F1D2EA8E-1D8E-4B81-8E84-F25F701C8FF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173" name="image1.jpg" descr="G:\KTP.jpg">
          <a:extLst>
            <a:ext uri="{FF2B5EF4-FFF2-40B4-BE49-F238E27FC236}">
              <a16:creationId xmlns:a16="http://schemas.microsoft.com/office/drawing/2014/main" id="{F564FF75-FB4B-4A25-B489-0DD0987C30B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174" name="image1.jpg" descr="G:\KTP.jpg">
          <a:extLst>
            <a:ext uri="{FF2B5EF4-FFF2-40B4-BE49-F238E27FC236}">
              <a16:creationId xmlns:a16="http://schemas.microsoft.com/office/drawing/2014/main" id="{0B99990F-AFB8-4F42-8902-A8B2E98DF3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175" name="image1.jpg" descr="G:\KTP.jpg">
          <a:extLst>
            <a:ext uri="{FF2B5EF4-FFF2-40B4-BE49-F238E27FC236}">
              <a16:creationId xmlns:a16="http://schemas.microsoft.com/office/drawing/2014/main" id="{79A78416-74A9-4313-A2C3-E107377C37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176" name="image1.jpg" descr="G:\KTP.jpg">
          <a:extLst>
            <a:ext uri="{FF2B5EF4-FFF2-40B4-BE49-F238E27FC236}">
              <a16:creationId xmlns:a16="http://schemas.microsoft.com/office/drawing/2014/main" id="{4763F886-B767-4BF9-8304-26DC3BB6D5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177" name="image1.jpg" descr="G:\KTP.jpg">
          <a:extLst>
            <a:ext uri="{FF2B5EF4-FFF2-40B4-BE49-F238E27FC236}">
              <a16:creationId xmlns:a16="http://schemas.microsoft.com/office/drawing/2014/main" id="{0BB2F9A8-3BC2-4F11-91EF-16EB40048F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178" name="image1.jpg" descr="G:\KTP.jpg">
          <a:extLst>
            <a:ext uri="{FF2B5EF4-FFF2-40B4-BE49-F238E27FC236}">
              <a16:creationId xmlns:a16="http://schemas.microsoft.com/office/drawing/2014/main" id="{F1856EC0-F115-4281-98F1-9DDDEB4B5B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543175" cy="0"/>
    <xdr:pic>
      <xdr:nvPicPr>
        <xdr:cNvPr id="179" name="image1.jpg" descr="G:\KTP.jpg">
          <a:extLst>
            <a:ext uri="{FF2B5EF4-FFF2-40B4-BE49-F238E27FC236}">
              <a16:creationId xmlns:a16="http://schemas.microsoft.com/office/drawing/2014/main" id="{CF6FCF4B-E08A-495E-9693-91A166A344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5431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552700" cy="0"/>
    <xdr:pic>
      <xdr:nvPicPr>
        <xdr:cNvPr id="180" name="image1.jpg" descr="G:\KTP.jpg">
          <a:extLst>
            <a:ext uri="{FF2B5EF4-FFF2-40B4-BE49-F238E27FC236}">
              <a16:creationId xmlns:a16="http://schemas.microsoft.com/office/drawing/2014/main" id="{A5B79984-E280-470E-A86B-F773D0CDDAC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5527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238500" cy="0"/>
    <xdr:pic>
      <xdr:nvPicPr>
        <xdr:cNvPr id="181" name="image1.jpg" descr="G:\KTP.jpg">
          <a:extLst>
            <a:ext uri="{FF2B5EF4-FFF2-40B4-BE49-F238E27FC236}">
              <a16:creationId xmlns:a16="http://schemas.microsoft.com/office/drawing/2014/main" id="{BB719EF8-F194-4F75-AF31-9D63C14081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2385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238500" cy="0"/>
    <xdr:pic>
      <xdr:nvPicPr>
        <xdr:cNvPr id="182" name="image1.jpg" descr="G:\KTP.jpg">
          <a:extLst>
            <a:ext uri="{FF2B5EF4-FFF2-40B4-BE49-F238E27FC236}">
              <a16:creationId xmlns:a16="http://schemas.microsoft.com/office/drawing/2014/main" id="{9377F5B5-BFE0-4901-A6C2-36F7A78B303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2385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183" name="image1.jpg" descr="G:\KTP.jpg">
          <a:extLst>
            <a:ext uri="{FF2B5EF4-FFF2-40B4-BE49-F238E27FC236}">
              <a16:creationId xmlns:a16="http://schemas.microsoft.com/office/drawing/2014/main" id="{16EA253D-FA78-41DE-B0CC-A81BEB99B27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184" name="image1.jpg" descr="G:\KTP.jpg">
          <a:extLst>
            <a:ext uri="{FF2B5EF4-FFF2-40B4-BE49-F238E27FC236}">
              <a16:creationId xmlns:a16="http://schemas.microsoft.com/office/drawing/2014/main" id="{2D709BCB-368C-4F0D-B539-52D7287A52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185" name="image1.jpg" descr="G:\KTP.jpg">
          <a:extLst>
            <a:ext uri="{FF2B5EF4-FFF2-40B4-BE49-F238E27FC236}">
              <a16:creationId xmlns:a16="http://schemas.microsoft.com/office/drawing/2014/main" id="{5232894D-AED6-4488-AB99-EC5F4B599D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186" name="image1.jpg" descr="G:\KTP.jpg">
          <a:extLst>
            <a:ext uri="{FF2B5EF4-FFF2-40B4-BE49-F238E27FC236}">
              <a16:creationId xmlns:a16="http://schemas.microsoft.com/office/drawing/2014/main" id="{20BAA7B9-5937-4F09-B2FC-E3E4885E4D4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187" name="image1.jpg" descr="G:\KTP.jpg">
          <a:extLst>
            <a:ext uri="{FF2B5EF4-FFF2-40B4-BE49-F238E27FC236}">
              <a16:creationId xmlns:a16="http://schemas.microsoft.com/office/drawing/2014/main" id="{84DA6C34-A0FF-443F-8695-120E6A4889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188" name="image1.jpg" descr="G:\KTP.jpg">
          <a:extLst>
            <a:ext uri="{FF2B5EF4-FFF2-40B4-BE49-F238E27FC236}">
              <a16:creationId xmlns:a16="http://schemas.microsoft.com/office/drawing/2014/main" id="{057118C9-6FD0-47CD-A854-4605C9B19BB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189" name="image1.jpg" descr="G:\KTP.jpg">
          <a:extLst>
            <a:ext uri="{FF2B5EF4-FFF2-40B4-BE49-F238E27FC236}">
              <a16:creationId xmlns:a16="http://schemas.microsoft.com/office/drawing/2014/main" id="{E2CB3CDF-9B3D-4046-8517-5A2E33EE8F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190" name="image1.jpg" descr="G:\KTP.jpg">
          <a:extLst>
            <a:ext uri="{FF2B5EF4-FFF2-40B4-BE49-F238E27FC236}">
              <a16:creationId xmlns:a16="http://schemas.microsoft.com/office/drawing/2014/main" id="{CE70CC04-75A9-45E8-8A2E-C11F780731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191" name="image1.jpg" descr="G:\KTP.jpg">
          <a:extLst>
            <a:ext uri="{FF2B5EF4-FFF2-40B4-BE49-F238E27FC236}">
              <a16:creationId xmlns:a16="http://schemas.microsoft.com/office/drawing/2014/main" id="{43CF0D5F-77F0-4C5C-948F-BA82F89964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552700" cy="0"/>
    <xdr:pic>
      <xdr:nvPicPr>
        <xdr:cNvPr id="192" name="image1.jpg" descr="G:\KTP.jpg">
          <a:extLst>
            <a:ext uri="{FF2B5EF4-FFF2-40B4-BE49-F238E27FC236}">
              <a16:creationId xmlns:a16="http://schemas.microsoft.com/office/drawing/2014/main" id="{6131072A-2918-463B-816C-2AAFE977DB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5527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193" name="image1.jpg" descr="G:\KTP.jpg">
          <a:extLst>
            <a:ext uri="{FF2B5EF4-FFF2-40B4-BE49-F238E27FC236}">
              <a16:creationId xmlns:a16="http://schemas.microsoft.com/office/drawing/2014/main" id="{829596E2-6098-475D-AA85-C45875DE861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194" name="image1.jpg" descr="G:\KTP.jpg">
          <a:extLst>
            <a:ext uri="{FF2B5EF4-FFF2-40B4-BE49-F238E27FC236}">
              <a16:creationId xmlns:a16="http://schemas.microsoft.com/office/drawing/2014/main" id="{4D1DE575-A3B2-4050-8D14-56E43D9C75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195" name="image1.jpg" descr="G:\KTP.jpg">
          <a:extLst>
            <a:ext uri="{FF2B5EF4-FFF2-40B4-BE49-F238E27FC236}">
              <a16:creationId xmlns:a16="http://schemas.microsoft.com/office/drawing/2014/main" id="{B6147F67-4C98-45A7-9C77-E3CA74A1DCE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196" name="image1.jpg" descr="G:\KTP.jpg">
          <a:extLst>
            <a:ext uri="{FF2B5EF4-FFF2-40B4-BE49-F238E27FC236}">
              <a16:creationId xmlns:a16="http://schemas.microsoft.com/office/drawing/2014/main" id="{8CC1C11C-69DB-4C0E-A8DF-8371C133612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197" name="image1.jpg" descr="G:\KTP.jpg">
          <a:extLst>
            <a:ext uri="{FF2B5EF4-FFF2-40B4-BE49-F238E27FC236}">
              <a16:creationId xmlns:a16="http://schemas.microsoft.com/office/drawing/2014/main" id="{8B789C05-0293-4712-A85E-CC510569514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198" name="image1.jpg" descr="G:\KTP.jpg">
          <a:extLst>
            <a:ext uri="{FF2B5EF4-FFF2-40B4-BE49-F238E27FC236}">
              <a16:creationId xmlns:a16="http://schemas.microsoft.com/office/drawing/2014/main" id="{6F0F3D8D-9803-4A82-97D6-B567BC9BAA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199" name="image1.jpg" descr="G:\KTP.jpg">
          <a:extLst>
            <a:ext uri="{FF2B5EF4-FFF2-40B4-BE49-F238E27FC236}">
              <a16:creationId xmlns:a16="http://schemas.microsoft.com/office/drawing/2014/main" id="{217A1B78-47EE-416B-A941-60A232FD410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200" name="image1.jpg" descr="G:\KTP.jpg">
          <a:extLst>
            <a:ext uri="{FF2B5EF4-FFF2-40B4-BE49-F238E27FC236}">
              <a16:creationId xmlns:a16="http://schemas.microsoft.com/office/drawing/2014/main" id="{6CF1A8B6-DE01-4AAA-B893-2D987D0FA89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201" name="image1.jpg" descr="G:\KTP.jpg">
          <a:extLst>
            <a:ext uri="{FF2B5EF4-FFF2-40B4-BE49-F238E27FC236}">
              <a16:creationId xmlns:a16="http://schemas.microsoft.com/office/drawing/2014/main" id="{4EFEFB98-7CDA-4C95-AD3B-B50E0DC78D5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202" name="image1.jpg" descr="G:\KTP.jpg">
          <a:extLst>
            <a:ext uri="{FF2B5EF4-FFF2-40B4-BE49-F238E27FC236}">
              <a16:creationId xmlns:a16="http://schemas.microsoft.com/office/drawing/2014/main" id="{4967EA0F-5C1B-4589-BF63-6574F9CD86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552700" cy="0"/>
    <xdr:pic>
      <xdr:nvPicPr>
        <xdr:cNvPr id="203" name="image1.jpg" descr="G:\KTP.jpg">
          <a:extLst>
            <a:ext uri="{FF2B5EF4-FFF2-40B4-BE49-F238E27FC236}">
              <a16:creationId xmlns:a16="http://schemas.microsoft.com/office/drawing/2014/main" id="{50072DB8-9D79-4A7F-8042-B1ED239EE0C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5527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552700" cy="0"/>
    <xdr:pic>
      <xdr:nvPicPr>
        <xdr:cNvPr id="204" name="image1.jpg" descr="G:\KTP.jpg">
          <a:extLst>
            <a:ext uri="{FF2B5EF4-FFF2-40B4-BE49-F238E27FC236}">
              <a16:creationId xmlns:a16="http://schemas.microsoft.com/office/drawing/2014/main" id="{BE565FA6-DE5D-4547-8C0B-B884CF5C893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5527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238500" cy="0"/>
    <xdr:pic>
      <xdr:nvPicPr>
        <xdr:cNvPr id="205" name="image1.jpg" descr="G:\KTP.jpg">
          <a:extLst>
            <a:ext uri="{FF2B5EF4-FFF2-40B4-BE49-F238E27FC236}">
              <a16:creationId xmlns:a16="http://schemas.microsoft.com/office/drawing/2014/main" id="{9E2AE3C8-966A-4D2B-A587-E18CA5BAF5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2385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238500" cy="0"/>
    <xdr:pic>
      <xdr:nvPicPr>
        <xdr:cNvPr id="206" name="image1.jpg" descr="G:\KTP.jpg">
          <a:extLst>
            <a:ext uri="{FF2B5EF4-FFF2-40B4-BE49-F238E27FC236}">
              <a16:creationId xmlns:a16="http://schemas.microsoft.com/office/drawing/2014/main" id="{5E503A7E-5E33-4638-B00F-7BE2689C475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2385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207" name="image1.jpg" descr="G:\KTP.jpg">
          <a:extLst>
            <a:ext uri="{FF2B5EF4-FFF2-40B4-BE49-F238E27FC236}">
              <a16:creationId xmlns:a16="http://schemas.microsoft.com/office/drawing/2014/main" id="{A3FD66FC-BED1-45C3-BC9E-14416EB0481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208" name="image1.jpg" descr="G:\KTP.jpg">
          <a:extLst>
            <a:ext uri="{FF2B5EF4-FFF2-40B4-BE49-F238E27FC236}">
              <a16:creationId xmlns:a16="http://schemas.microsoft.com/office/drawing/2014/main" id="{2457A572-D232-4A12-BF06-BB009BD407F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209" name="image1.jpg" descr="G:\KTP.jpg">
          <a:extLst>
            <a:ext uri="{FF2B5EF4-FFF2-40B4-BE49-F238E27FC236}">
              <a16:creationId xmlns:a16="http://schemas.microsoft.com/office/drawing/2014/main" id="{F6562C8C-DCA3-4D37-8A59-C45D70F22E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210" name="image1.jpg" descr="G:\KTP.jpg">
          <a:extLst>
            <a:ext uri="{FF2B5EF4-FFF2-40B4-BE49-F238E27FC236}">
              <a16:creationId xmlns:a16="http://schemas.microsoft.com/office/drawing/2014/main" id="{A48C25D0-40C9-4324-8B79-3E79468BF4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211" name="image1.jpg" descr="G:\KTP.jpg">
          <a:extLst>
            <a:ext uri="{FF2B5EF4-FFF2-40B4-BE49-F238E27FC236}">
              <a16:creationId xmlns:a16="http://schemas.microsoft.com/office/drawing/2014/main" id="{198F1381-E937-4C8D-8A44-710DF5217E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212" name="image1.jpg" descr="G:\KTP.jpg">
          <a:extLst>
            <a:ext uri="{FF2B5EF4-FFF2-40B4-BE49-F238E27FC236}">
              <a16:creationId xmlns:a16="http://schemas.microsoft.com/office/drawing/2014/main" id="{D8A89F83-B068-423E-9FF8-4944188B19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213" name="image1.jpg" descr="G:\KTP.jpg">
          <a:extLst>
            <a:ext uri="{FF2B5EF4-FFF2-40B4-BE49-F238E27FC236}">
              <a16:creationId xmlns:a16="http://schemas.microsoft.com/office/drawing/2014/main" id="{41AC20BB-30CD-48DF-AC2F-6E52E6B2800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214" name="image1.jpg" descr="G:\KTP.jpg">
          <a:extLst>
            <a:ext uri="{FF2B5EF4-FFF2-40B4-BE49-F238E27FC236}">
              <a16:creationId xmlns:a16="http://schemas.microsoft.com/office/drawing/2014/main" id="{C4D2031C-475F-42BF-AF6D-9616F68570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215" name="image1.jpg" descr="G:\KTP.jpg">
          <a:extLst>
            <a:ext uri="{FF2B5EF4-FFF2-40B4-BE49-F238E27FC236}">
              <a16:creationId xmlns:a16="http://schemas.microsoft.com/office/drawing/2014/main" id="{0D385B07-9F01-49A7-8991-3F43CD00F5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552700" cy="0"/>
    <xdr:pic>
      <xdr:nvPicPr>
        <xdr:cNvPr id="216" name="image1.jpg" descr="G:\KTP.jpg">
          <a:extLst>
            <a:ext uri="{FF2B5EF4-FFF2-40B4-BE49-F238E27FC236}">
              <a16:creationId xmlns:a16="http://schemas.microsoft.com/office/drawing/2014/main" id="{A5C93874-F983-4F4A-9EA7-DCD7440929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5527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217" name="image1.jpg" descr="G:\KTP.jpg">
          <a:extLst>
            <a:ext uri="{FF2B5EF4-FFF2-40B4-BE49-F238E27FC236}">
              <a16:creationId xmlns:a16="http://schemas.microsoft.com/office/drawing/2014/main" id="{697AF33E-F8C6-4566-80C3-01AEDBD22D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218" name="image1.jpg" descr="G:\KTP.jpg">
          <a:extLst>
            <a:ext uri="{FF2B5EF4-FFF2-40B4-BE49-F238E27FC236}">
              <a16:creationId xmlns:a16="http://schemas.microsoft.com/office/drawing/2014/main" id="{187D31A5-CB19-43BB-B087-0B313C52D5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219" name="image1.jpg" descr="G:\KTP.jpg">
          <a:extLst>
            <a:ext uri="{FF2B5EF4-FFF2-40B4-BE49-F238E27FC236}">
              <a16:creationId xmlns:a16="http://schemas.microsoft.com/office/drawing/2014/main" id="{E8619892-0D21-4434-9CA3-7BA5F44632B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220" name="image1.jpg" descr="G:\KTP.jpg">
          <a:extLst>
            <a:ext uri="{FF2B5EF4-FFF2-40B4-BE49-F238E27FC236}">
              <a16:creationId xmlns:a16="http://schemas.microsoft.com/office/drawing/2014/main" id="{85062D47-2730-47EF-B2EA-EF69AA01050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221" name="image1.jpg" descr="G:\KTP.jpg">
          <a:extLst>
            <a:ext uri="{FF2B5EF4-FFF2-40B4-BE49-F238E27FC236}">
              <a16:creationId xmlns:a16="http://schemas.microsoft.com/office/drawing/2014/main" id="{9274AA00-4571-45E4-B94B-A4EB4AA63F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222" name="image1.jpg" descr="G:\KTP.jpg">
          <a:extLst>
            <a:ext uri="{FF2B5EF4-FFF2-40B4-BE49-F238E27FC236}">
              <a16:creationId xmlns:a16="http://schemas.microsoft.com/office/drawing/2014/main" id="{BE23B85E-0B11-437E-B608-E5E453768C8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223" name="image1.jpg" descr="G:\KTP.jpg">
          <a:extLst>
            <a:ext uri="{FF2B5EF4-FFF2-40B4-BE49-F238E27FC236}">
              <a16:creationId xmlns:a16="http://schemas.microsoft.com/office/drawing/2014/main" id="{F765E7B3-9FBA-4CE4-8E4C-191FCE970A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224" name="image1.jpg" descr="G:\KTP.jpg">
          <a:extLst>
            <a:ext uri="{FF2B5EF4-FFF2-40B4-BE49-F238E27FC236}">
              <a16:creationId xmlns:a16="http://schemas.microsoft.com/office/drawing/2014/main" id="{38358BE0-148C-4990-818E-BB302CC29EB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225" name="image1.jpg" descr="G:\KTP.jpg">
          <a:extLst>
            <a:ext uri="{FF2B5EF4-FFF2-40B4-BE49-F238E27FC236}">
              <a16:creationId xmlns:a16="http://schemas.microsoft.com/office/drawing/2014/main" id="{5F746944-142F-4C48-A756-112BD0FFDAD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226" name="image1.jpg" descr="G:\KTP.jpg">
          <a:extLst>
            <a:ext uri="{FF2B5EF4-FFF2-40B4-BE49-F238E27FC236}">
              <a16:creationId xmlns:a16="http://schemas.microsoft.com/office/drawing/2014/main" id="{A8FA0EAE-F3D4-4707-8AB2-D007850972E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552700" cy="0"/>
    <xdr:pic>
      <xdr:nvPicPr>
        <xdr:cNvPr id="227" name="image1.jpg" descr="G:\KTP.jpg">
          <a:extLst>
            <a:ext uri="{FF2B5EF4-FFF2-40B4-BE49-F238E27FC236}">
              <a16:creationId xmlns:a16="http://schemas.microsoft.com/office/drawing/2014/main" id="{402B038A-3B48-4D68-AF66-858869BC8B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5527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552700" cy="0"/>
    <xdr:pic>
      <xdr:nvPicPr>
        <xdr:cNvPr id="228" name="image1.jpg" descr="G:\KTP.jpg">
          <a:extLst>
            <a:ext uri="{FF2B5EF4-FFF2-40B4-BE49-F238E27FC236}">
              <a16:creationId xmlns:a16="http://schemas.microsoft.com/office/drawing/2014/main" id="{9040EE16-578E-48DC-9CF0-6ABF7A948A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5527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238500" cy="0"/>
    <xdr:pic>
      <xdr:nvPicPr>
        <xdr:cNvPr id="229" name="image1.jpg" descr="G:\KTP.jpg">
          <a:extLst>
            <a:ext uri="{FF2B5EF4-FFF2-40B4-BE49-F238E27FC236}">
              <a16:creationId xmlns:a16="http://schemas.microsoft.com/office/drawing/2014/main" id="{E975D8A4-05BC-4B75-86D7-6BD3545AB8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2385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238500" cy="0"/>
    <xdr:pic>
      <xdr:nvPicPr>
        <xdr:cNvPr id="230" name="image1.jpg" descr="G:\KTP.jpg">
          <a:extLst>
            <a:ext uri="{FF2B5EF4-FFF2-40B4-BE49-F238E27FC236}">
              <a16:creationId xmlns:a16="http://schemas.microsoft.com/office/drawing/2014/main" id="{9582AAF6-9C85-452D-991A-B8C6FDA3AA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2385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231" name="image1.jpg" descr="G:\KTP.jpg">
          <a:extLst>
            <a:ext uri="{FF2B5EF4-FFF2-40B4-BE49-F238E27FC236}">
              <a16:creationId xmlns:a16="http://schemas.microsoft.com/office/drawing/2014/main" id="{FB4F0D3E-6E59-4B82-ADB1-3122EBC6D9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232" name="image1.jpg" descr="G:\KTP.jpg">
          <a:extLst>
            <a:ext uri="{FF2B5EF4-FFF2-40B4-BE49-F238E27FC236}">
              <a16:creationId xmlns:a16="http://schemas.microsoft.com/office/drawing/2014/main" id="{2A97F2A8-B1DA-4104-A075-43B64F56AF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233" name="image1.jpg" descr="G:\KTP.jpg">
          <a:extLst>
            <a:ext uri="{FF2B5EF4-FFF2-40B4-BE49-F238E27FC236}">
              <a16:creationId xmlns:a16="http://schemas.microsoft.com/office/drawing/2014/main" id="{2732F79D-287B-4E08-897C-2815B6A0C5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234" name="image1.jpg" descr="G:\KTP.jpg">
          <a:extLst>
            <a:ext uri="{FF2B5EF4-FFF2-40B4-BE49-F238E27FC236}">
              <a16:creationId xmlns:a16="http://schemas.microsoft.com/office/drawing/2014/main" id="{20BBEFDB-6E27-4E36-8922-251E3790D2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235" name="image1.jpg" descr="G:\KTP.jpg">
          <a:extLst>
            <a:ext uri="{FF2B5EF4-FFF2-40B4-BE49-F238E27FC236}">
              <a16:creationId xmlns:a16="http://schemas.microsoft.com/office/drawing/2014/main" id="{3E607939-93F5-4C66-9ABE-A97C8DEC21D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236" name="image1.jpg" descr="G:\KTP.jpg">
          <a:extLst>
            <a:ext uri="{FF2B5EF4-FFF2-40B4-BE49-F238E27FC236}">
              <a16:creationId xmlns:a16="http://schemas.microsoft.com/office/drawing/2014/main" id="{9286F1D2-F29A-40F5-B388-AB5D4D301C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237" name="image1.jpg" descr="G:\KTP.jpg">
          <a:extLst>
            <a:ext uri="{FF2B5EF4-FFF2-40B4-BE49-F238E27FC236}">
              <a16:creationId xmlns:a16="http://schemas.microsoft.com/office/drawing/2014/main" id="{0DB65F14-8973-4834-AB1D-58C8C65492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238" name="image1.jpg" descr="G:\KTP.jpg">
          <a:extLst>
            <a:ext uri="{FF2B5EF4-FFF2-40B4-BE49-F238E27FC236}">
              <a16:creationId xmlns:a16="http://schemas.microsoft.com/office/drawing/2014/main" id="{C7636212-5A26-405E-8683-CBECA52DB1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239" name="image1.jpg" descr="G:\KTP.jpg">
          <a:extLst>
            <a:ext uri="{FF2B5EF4-FFF2-40B4-BE49-F238E27FC236}">
              <a16:creationId xmlns:a16="http://schemas.microsoft.com/office/drawing/2014/main" id="{DF41F9BE-B730-4490-90D6-7E83079E56D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552700" cy="0"/>
    <xdr:pic>
      <xdr:nvPicPr>
        <xdr:cNvPr id="240" name="image1.jpg" descr="G:\KTP.jpg">
          <a:extLst>
            <a:ext uri="{FF2B5EF4-FFF2-40B4-BE49-F238E27FC236}">
              <a16:creationId xmlns:a16="http://schemas.microsoft.com/office/drawing/2014/main" id="{136BBEA6-3B26-41C8-A523-CED83E8ACD9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5527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241" name="image1.jpg" descr="G:\KTP.jpg">
          <a:extLst>
            <a:ext uri="{FF2B5EF4-FFF2-40B4-BE49-F238E27FC236}">
              <a16:creationId xmlns:a16="http://schemas.microsoft.com/office/drawing/2014/main" id="{23ACFFEF-A8BE-4D6E-972B-1AD7767CE72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242" name="image1.jpg" descr="G:\KTP.jpg">
          <a:extLst>
            <a:ext uri="{FF2B5EF4-FFF2-40B4-BE49-F238E27FC236}">
              <a16:creationId xmlns:a16="http://schemas.microsoft.com/office/drawing/2014/main" id="{548D8165-CC42-4176-8417-0838C80F39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243" name="image1.jpg" descr="G:\KTP.jpg">
          <a:extLst>
            <a:ext uri="{FF2B5EF4-FFF2-40B4-BE49-F238E27FC236}">
              <a16:creationId xmlns:a16="http://schemas.microsoft.com/office/drawing/2014/main" id="{471D6D2E-F8FD-4AB6-8A76-3A25E40FC2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244" name="image1.jpg" descr="G:\KTP.jpg">
          <a:extLst>
            <a:ext uri="{FF2B5EF4-FFF2-40B4-BE49-F238E27FC236}">
              <a16:creationId xmlns:a16="http://schemas.microsoft.com/office/drawing/2014/main" id="{0DF8F364-3A86-4316-B392-B8ABBD33A50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245" name="image1.jpg" descr="G:\KTP.jpg">
          <a:extLst>
            <a:ext uri="{FF2B5EF4-FFF2-40B4-BE49-F238E27FC236}">
              <a16:creationId xmlns:a16="http://schemas.microsoft.com/office/drawing/2014/main" id="{2B2E7B07-D48F-4E49-A025-B615A36DFF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246" name="image1.jpg" descr="G:\KTP.jpg">
          <a:extLst>
            <a:ext uri="{FF2B5EF4-FFF2-40B4-BE49-F238E27FC236}">
              <a16:creationId xmlns:a16="http://schemas.microsoft.com/office/drawing/2014/main" id="{BCCEF983-7D40-4774-83B9-326701612D2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247" name="image1.jpg" descr="G:\KTP.jpg">
          <a:extLst>
            <a:ext uri="{FF2B5EF4-FFF2-40B4-BE49-F238E27FC236}">
              <a16:creationId xmlns:a16="http://schemas.microsoft.com/office/drawing/2014/main" id="{89D732BE-CD3F-47FF-8E1C-6C8A7182E4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248" name="image1.jpg" descr="G:\KTP.jpg">
          <a:extLst>
            <a:ext uri="{FF2B5EF4-FFF2-40B4-BE49-F238E27FC236}">
              <a16:creationId xmlns:a16="http://schemas.microsoft.com/office/drawing/2014/main" id="{F2BCD483-9EEC-429B-B24A-9EE98E3AFB9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249" name="image1.jpg" descr="G:\KTP.jpg">
          <a:extLst>
            <a:ext uri="{FF2B5EF4-FFF2-40B4-BE49-F238E27FC236}">
              <a16:creationId xmlns:a16="http://schemas.microsoft.com/office/drawing/2014/main" id="{960B5A1B-0000-4984-921D-26B66C9EEF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250" name="image1.jpg" descr="G:\KTP.jpg">
          <a:extLst>
            <a:ext uri="{FF2B5EF4-FFF2-40B4-BE49-F238E27FC236}">
              <a16:creationId xmlns:a16="http://schemas.microsoft.com/office/drawing/2014/main" id="{D4A4891B-4C83-483C-913E-3C8B72411A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552700" cy="0"/>
    <xdr:pic>
      <xdr:nvPicPr>
        <xdr:cNvPr id="251" name="image1.jpg" descr="G:\KTP.jpg">
          <a:extLst>
            <a:ext uri="{FF2B5EF4-FFF2-40B4-BE49-F238E27FC236}">
              <a16:creationId xmlns:a16="http://schemas.microsoft.com/office/drawing/2014/main" id="{0D88F4F2-858B-4071-8E24-A5AF9C082CF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5527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543175" cy="0"/>
    <xdr:pic>
      <xdr:nvPicPr>
        <xdr:cNvPr id="252" name="image1.jpg" descr="G:\KTP.jpg">
          <a:extLst>
            <a:ext uri="{FF2B5EF4-FFF2-40B4-BE49-F238E27FC236}">
              <a16:creationId xmlns:a16="http://schemas.microsoft.com/office/drawing/2014/main" id="{DB747F4A-753B-4B96-BA95-0199B5640C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5431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048000" cy="0"/>
    <xdr:pic>
      <xdr:nvPicPr>
        <xdr:cNvPr id="253" name="image1.jpg" descr="G:\KTP.jpg">
          <a:extLst>
            <a:ext uri="{FF2B5EF4-FFF2-40B4-BE49-F238E27FC236}">
              <a16:creationId xmlns:a16="http://schemas.microsoft.com/office/drawing/2014/main" id="{A6234BC0-E1B6-4C47-8073-8EF5B54345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0480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048000" cy="0"/>
    <xdr:pic>
      <xdr:nvPicPr>
        <xdr:cNvPr id="254" name="image1.jpg" descr="G:\KTP.jpg">
          <a:extLst>
            <a:ext uri="{FF2B5EF4-FFF2-40B4-BE49-F238E27FC236}">
              <a16:creationId xmlns:a16="http://schemas.microsoft.com/office/drawing/2014/main" id="{320524A5-6CEC-411E-8BD2-76515EC20B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0480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05200" cy="0"/>
    <xdr:pic>
      <xdr:nvPicPr>
        <xdr:cNvPr id="255" name="image1.jpg" descr="G:\KTP.jpg">
          <a:extLst>
            <a:ext uri="{FF2B5EF4-FFF2-40B4-BE49-F238E27FC236}">
              <a16:creationId xmlns:a16="http://schemas.microsoft.com/office/drawing/2014/main" id="{B41E06E1-72AA-4274-B8B8-1CE695DE92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052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05200" cy="0"/>
    <xdr:pic>
      <xdr:nvPicPr>
        <xdr:cNvPr id="256" name="image1.jpg" descr="G:\KTP.jpg">
          <a:extLst>
            <a:ext uri="{FF2B5EF4-FFF2-40B4-BE49-F238E27FC236}">
              <a16:creationId xmlns:a16="http://schemas.microsoft.com/office/drawing/2014/main" id="{B1EE1C2B-A3B3-4130-AE79-4E869AEC13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052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05200" cy="0"/>
    <xdr:pic>
      <xdr:nvPicPr>
        <xdr:cNvPr id="257" name="image1.jpg" descr="G:\KTP.jpg">
          <a:extLst>
            <a:ext uri="{FF2B5EF4-FFF2-40B4-BE49-F238E27FC236}">
              <a16:creationId xmlns:a16="http://schemas.microsoft.com/office/drawing/2014/main" id="{ED44DE18-C14C-439E-A717-71C319E7380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052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67275" cy="0"/>
    <xdr:pic>
      <xdr:nvPicPr>
        <xdr:cNvPr id="258" name="image1.jpg" descr="G:\KTP.jpg">
          <a:extLst>
            <a:ext uri="{FF2B5EF4-FFF2-40B4-BE49-F238E27FC236}">
              <a16:creationId xmlns:a16="http://schemas.microsoft.com/office/drawing/2014/main" id="{E50A4964-099B-49C9-B3BB-EF70A5D40CA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672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67275" cy="0"/>
    <xdr:pic>
      <xdr:nvPicPr>
        <xdr:cNvPr id="259" name="image1.jpg" descr="G:\KTP.jpg">
          <a:extLst>
            <a:ext uri="{FF2B5EF4-FFF2-40B4-BE49-F238E27FC236}">
              <a16:creationId xmlns:a16="http://schemas.microsoft.com/office/drawing/2014/main" id="{7A1F9A35-782F-442F-AF6D-49121721B8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672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260" name="image1.jpg" descr="G:\KTP.jpg">
          <a:extLst>
            <a:ext uri="{FF2B5EF4-FFF2-40B4-BE49-F238E27FC236}">
              <a16:creationId xmlns:a16="http://schemas.microsoft.com/office/drawing/2014/main" id="{443753DA-9B06-4CBF-A58D-05FF0644A5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261" name="image1.jpg" descr="G:\KTP.jpg">
          <a:extLst>
            <a:ext uri="{FF2B5EF4-FFF2-40B4-BE49-F238E27FC236}">
              <a16:creationId xmlns:a16="http://schemas.microsoft.com/office/drawing/2014/main" id="{3FEF444F-1E15-433B-8A68-EDA0E7909FD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262" name="image1.jpg" descr="G:\KTP.jpg">
          <a:extLst>
            <a:ext uri="{FF2B5EF4-FFF2-40B4-BE49-F238E27FC236}">
              <a16:creationId xmlns:a16="http://schemas.microsoft.com/office/drawing/2014/main" id="{58B25E37-9D59-44C0-A812-B813CF0F9B9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67275" cy="0"/>
    <xdr:pic>
      <xdr:nvPicPr>
        <xdr:cNvPr id="263" name="image1.jpg" descr="G:\KTP.jpg">
          <a:extLst>
            <a:ext uri="{FF2B5EF4-FFF2-40B4-BE49-F238E27FC236}">
              <a16:creationId xmlns:a16="http://schemas.microsoft.com/office/drawing/2014/main" id="{C3E06BCF-9D1F-4D7C-A89F-0D9C66A6B6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672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543175" cy="0"/>
    <xdr:pic>
      <xdr:nvPicPr>
        <xdr:cNvPr id="264" name="image1.jpg" descr="G:\KTP.jpg">
          <a:extLst>
            <a:ext uri="{FF2B5EF4-FFF2-40B4-BE49-F238E27FC236}">
              <a16:creationId xmlns:a16="http://schemas.microsoft.com/office/drawing/2014/main" id="{436BF45E-424E-4324-B152-CAE742CE9B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5431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05200" cy="0"/>
    <xdr:pic>
      <xdr:nvPicPr>
        <xdr:cNvPr id="265" name="image1.jpg" descr="G:\KTP.jpg">
          <a:extLst>
            <a:ext uri="{FF2B5EF4-FFF2-40B4-BE49-F238E27FC236}">
              <a16:creationId xmlns:a16="http://schemas.microsoft.com/office/drawing/2014/main" id="{E6EC3EB7-D652-42AF-9CC0-10A13DF549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052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05200" cy="0"/>
    <xdr:pic>
      <xdr:nvPicPr>
        <xdr:cNvPr id="266" name="image1.jpg" descr="G:\KTP.jpg">
          <a:extLst>
            <a:ext uri="{FF2B5EF4-FFF2-40B4-BE49-F238E27FC236}">
              <a16:creationId xmlns:a16="http://schemas.microsoft.com/office/drawing/2014/main" id="{FAC84EED-4C66-4306-A251-17FBD9AC97E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052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05200" cy="0"/>
    <xdr:pic>
      <xdr:nvPicPr>
        <xdr:cNvPr id="267" name="image1.jpg" descr="G:\KTP.jpg">
          <a:extLst>
            <a:ext uri="{FF2B5EF4-FFF2-40B4-BE49-F238E27FC236}">
              <a16:creationId xmlns:a16="http://schemas.microsoft.com/office/drawing/2014/main" id="{ECE6CAA2-A478-45CC-8597-94AAB9FF2E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052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67275" cy="0"/>
    <xdr:pic>
      <xdr:nvPicPr>
        <xdr:cNvPr id="268" name="image1.jpg" descr="G:\KTP.jpg">
          <a:extLst>
            <a:ext uri="{FF2B5EF4-FFF2-40B4-BE49-F238E27FC236}">
              <a16:creationId xmlns:a16="http://schemas.microsoft.com/office/drawing/2014/main" id="{F97B037E-4659-454F-9241-C1CD6134D86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672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67275" cy="0"/>
    <xdr:pic>
      <xdr:nvPicPr>
        <xdr:cNvPr id="269" name="image1.jpg" descr="G:\KTP.jpg">
          <a:extLst>
            <a:ext uri="{FF2B5EF4-FFF2-40B4-BE49-F238E27FC236}">
              <a16:creationId xmlns:a16="http://schemas.microsoft.com/office/drawing/2014/main" id="{AC0A72F6-F3DF-4EB3-A071-B47B3C077F1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672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270" name="image1.jpg" descr="G:\KTP.jpg">
          <a:extLst>
            <a:ext uri="{FF2B5EF4-FFF2-40B4-BE49-F238E27FC236}">
              <a16:creationId xmlns:a16="http://schemas.microsoft.com/office/drawing/2014/main" id="{238E945D-0467-4B04-B69A-9E0EDE2AC77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271" name="image1.jpg" descr="G:\KTP.jpg">
          <a:extLst>
            <a:ext uri="{FF2B5EF4-FFF2-40B4-BE49-F238E27FC236}">
              <a16:creationId xmlns:a16="http://schemas.microsoft.com/office/drawing/2014/main" id="{9760CFC4-B2B3-415E-9B19-2CF130FB66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272" name="image1.jpg" descr="G:\KTP.jpg">
          <a:extLst>
            <a:ext uri="{FF2B5EF4-FFF2-40B4-BE49-F238E27FC236}">
              <a16:creationId xmlns:a16="http://schemas.microsoft.com/office/drawing/2014/main" id="{5A53786E-5B77-4663-A0C6-9B400A5E7BA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67275" cy="0"/>
    <xdr:pic>
      <xdr:nvPicPr>
        <xdr:cNvPr id="273" name="image1.jpg" descr="G:\KTP.jpg">
          <a:extLst>
            <a:ext uri="{FF2B5EF4-FFF2-40B4-BE49-F238E27FC236}">
              <a16:creationId xmlns:a16="http://schemas.microsoft.com/office/drawing/2014/main" id="{C6F9B810-70D6-4335-B41F-E79A6AC0BC0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672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67275" cy="0"/>
    <xdr:pic>
      <xdr:nvPicPr>
        <xdr:cNvPr id="274" name="image1.jpg" descr="G:\KTP.jpg">
          <a:extLst>
            <a:ext uri="{FF2B5EF4-FFF2-40B4-BE49-F238E27FC236}">
              <a16:creationId xmlns:a16="http://schemas.microsoft.com/office/drawing/2014/main" id="{29EEF82E-1B0D-4385-9B7F-0B5FF3D3DD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67275" cy="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514350</xdr:colOff>
      <xdr:row>52</xdr:row>
      <xdr:rowOff>0</xdr:rowOff>
    </xdr:from>
    <xdr:ext cx="2752725" cy="0"/>
    <xdr:pic>
      <xdr:nvPicPr>
        <xdr:cNvPr id="275" name="image1.jpg" descr="G:\KTP.jpg">
          <a:extLst>
            <a:ext uri="{FF2B5EF4-FFF2-40B4-BE49-F238E27FC236}">
              <a16:creationId xmlns:a16="http://schemas.microsoft.com/office/drawing/2014/main" id="{74D64945-7F95-4FD9-927D-2D16A14E52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9525" y="9991725"/>
          <a:ext cx="2752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552700" cy="0"/>
    <xdr:pic>
      <xdr:nvPicPr>
        <xdr:cNvPr id="276" name="image1.jpg" descr="G:\KTP.jpg">
          <a:extLst>
            <a:ext uri="{FF2B5EF4-FFF2-40B4-BE49-F238E27FC236}">
              <a16:creationId xmlns:a16="http://schemas.microsoft.com/office/drawing/2014/main" id="{C7FBD357-6554-4D89-8DA2-9D8303A1FF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5527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228975" cy="0"/>
    <xdr:pic>
      <xdr:nvPicPr>
        <xdr:cNvPr id="277" name="image1.jpg" descr="G:\KTP.jpg">
          <a:extLst>
            <a:ext uri="{FF2B5EF4-FFF2-40B4-BE49-F238E27FC236}">
              <a16:creationId xmlns:a16="http://schemas.microsoft.com/office/drawing/2014/main" id="{3B29C64E-DCE3-4AEC-B38A-9A9F1A48E0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2289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228975" cy="0"/>
    <xdr:pic>
      <xdr:nvPicPr>
        <xdr:cNvPr id="278" name="image1.jpg" descr="G:\KTP.jpg">
          <a:extLst>
            <a:ext uri="{FF2B5EF4-FFF2-40B4-BE49-F238E27FC236}">
              <a16:creationId xmlns:a16="http://schemas.microsoft.com/office/drawing/2014/main" id="{636C5F22-F02D-46EE-96C4-BFB9F47E9B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2289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279" name="image1.jpg" descr="G:\KTP.jpg">
          <a:extLst>
            <a:ext uri="{FF2B5EF4-FFF2-40B4-BE49-F238E27FC236}">
              <a16:creationId xmlns:a16="http://schemas.microsoft.com/office/drawing/2014/main" id="{75A35676-8BF3-49B4-AE44-A89B195070F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280" name="image1.jpg" descr="G:\KTP.jpg">
          <a:extLst>
            <a:ext uri="{FF2B5EF4-FFF2-40B4-BE49-F238E27FC236}">
              <a16:creationId xmlns:a16="http://schemas.microsoft.com/office/drawing/2014/main" id="{37C238F0-DCA0-46CA-A407-A12889C39B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281" name="image1.jpg" descr="G:\KTP.jpg">
          <a:extLst>
            <a:ext uri="{FF2B5EF4-FFF2-40B4-BE49-F238E27FC236}">
              <a16:creationId xmlns:a16="http://schemas.microsoft.com/office/drawing/2014/main" id="{26A11864-F2F9-4E38-ABBD-AB1310B627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282" name="image1.jpg" descr="G:\KTP.jpg">
          <a:extLst>
            <a:ext uri="{FF2B5EF4-FFF2-40B4-BE49-F238E27FC236}">
              <a16:creationId xmlns:a16="http://schemas.microsoft.com/office/drawing/2014/main" id="{A12C7C1D-85DB-4407-9F42-F06B85CB42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283" name="image1.jpg" descr="G:\KTP.jpg">
          <a:extLst>
            <a:ext uri="{FF2B5EF4-FFF2-40B4-BE49-F238E27FC236}">
              <a16:creationId xmlns:a16="http://schemas.microsoft.com/office/drawing/2014/main" id="{3E631A43-E662-43ED-B554-34AB286C0C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284" name="image1.jpg" descr="G:\KTP.jpg">
          <a:extLst>
            <a:ext uri="{FF2B5EF4-FFF2-40B4-BE49-F238E27FC236}">
              <a16:creationId xmlns:a16="http://schemas.microsoft.com/office/drawing/2014/main" id="{1034FE0A-C7E8-4884-9848-44E9572D26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285" name="image1.jpg" descr="G:\KTP.jpg">
          <a:extLst>
            <a:ext uri="{FF2B5EF4-FFF2-40B4-BE49-F238E27FC236}">
              <a16:creationId xmlns:a16="http://schemas.microsoft.com/office/drawing/2014/main" id="{89E95AFD-C615-4DE5-9154-0CE8C8E3FF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286" name="image1.jpg" descr="G:\KTP.jpg">
          <a:extLst>
            <a:ext uri="{FF2B5EF4-FFF2-40B4-BE49-F238E27FC236}">
              <a16:creationId xmlns:a16="http://schemas.microsoft.com/office/drawing/2014/main" id="{0BE47C63-CCAC-4A47-B934-B30A01DEDA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67275" cy="0"/>
    <xdr:pic>
      <xdr:nvPicPr>
        <xdr:cNvPr id="287" name="image1.jpg" descr="G:\KTP.jpg">
          <a:extLst>
            <a:ext uri="{FF2B5EF4-FFF2-40B4-BE49-F238E27FC236}">
              <a16:creationId xmlns:a16="http://schemas.microsoft.com/office/drawing/2014/main" id="{56EBBA44-5C60-443A-84A2-1C3EAFB0F6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672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552700" cy="0"/>
    <xdr:pic>
      <xdr:nvPicPr>
        <xdr:cNvPr id="288" name="image1.jpg" descr="G:\KTP.jpg">
          <a:extLst>
            <a:ext uri="{FF2B5EF4-FFF2-40B4-BE49-F238E27FC236}">
              <a16:creationId xmlns:a16="http://schemas.microsoft.com/office/drawing/2014/main" id="{CFCA5338-CD91-447A-B925-2AE3F36BD53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5527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289" name="image1.jpg" descr="G:\KTP.jpg">
          <a:extLst>
            <a:ext uri="{FF2B5EF4-FFF2-40B4-BE49-F238E27FC236}">
              <a16:creationId xmlns:a16="http://schemas.microsoft.com/office/drawing/2014/main" id="{7BD32937-EC5E-462E-B2D0-59AC8C77B2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290" name="image1.jpg" descr="G:\KTP.jpg">
          <a:extLst>
            <a:ext uri="{FF2B5EF4-FFF2-40B4-BE49-F238E27FC236}">
              <a16:creationId xmlns:a16="http://schemas.microsoft.com/office/drawing/2014/main" id="{6D96A4F3-A309-46BC-9DE9-1A7D5DA70A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291" name="image1.jpg" descr="G:\KTP.jpg">
          <a:extLst>
            <a:ext uri="{FF2B5EF4-FFF2-40B4-BE49-F238E27FC236}">
              <a16:creationId xmlns:a16="http://schemas.microsoft.com/office/drawing/2014/main" id="{EB71E132-FC8C-453A-B963-BA0E3D2D8A6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292" name="image1.jpg" descr="G:\KTP.jpg">
          <a:extLst>
            <a:ext uri="{FF2B5EF4-FFF2-40B4-BE49-F238E27FC236}">
              <a16:creationId xmlns:a16="http://schemas.microsoft.com/office/drawing/2014/main" id="{2F2C2608-F852-49FD-9A9D-BC14E1206C0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293" name="image1.jpg" descr="G:\KTP.jpg">
          <a:extLst>
            <a:ext uri="{FF2B5EF4-FFF2-40B4-BE49-F238E27FC236}">
              <a16:creationId xmlns:a16="http://schemas.microsoft.com/office/drawing/2014/main" id="{AE9E51A3-541E-4C38-80CF-04DE1C7469B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294" name="image1.jpg" descr="G:\KTP.jpg">
          <a:extLst>
            <a:ext uri="{FF2B5EF4-FFF2-40B4-BE49-F238E27FC236}">
              <a16:creationId xmlns:a16="http://schemas.microsoft.com/office/drawing/2014/main" id="{17692C00-1935-4153-B335-8565745231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295" name="image1.jpg" descr="G:\KTP.jpg">
          <a:extLst>
            <a:ext uri="{FF2B5EF4-FFF2-40B4-BE49-F238E27FC236}">
              <a16:creationId xmlns:a16="http://schemas.microsoft.com/office/drawing/2014/main" id="{84F6D8EC-2CFC-4A1D-8C5C-17BBC46E446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552700" cy="0"/>
    <xdr:pic>
      <xdr:nvPicPr>
        <xdr:cNvPr id="296" name="image1.jpg" descr="G:\KTP.jpg">
          <a:extLst>
            <a:ext uri="{FF2B5EF4-FFF2-40B4-BE49-F238E27FC236}">
              <a16:creationId xmlns:a16="http://schemas.microsoft.com/office/drawing/2014/main" id="{EB7040A8-A6AA-49DE-BDCB-6787A6B394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5527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228975" cy="0"/>
    <xdr:pic>
      <xdr:nvPicPr>
        <xdr:cNvPr id="297" name="image1.jpg" descr="G:\KTP.jpg">
          <a:extLst>
            <a:ext uri="{FF2B5EF4-FFF2-40B4-BE49-F238E27FC236}">
              <a16:creationId xmlns:a16="http://schemas.microsoft.com/office/drawing/2014/main" id="{945E459D-215D-4AA5-AD84-63CE307D79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2289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228975" cy="0"/>
    <xdr:pic>
      <xdr:nvPicPr>
        <xdr:cNvPr id="298" name="image1.jpg" descr="G:\KTP.jpg">
          <a:extLst>
            <a:ext uri="{FF2B5EF4-FFF2-40B4-BE49-F238E27FC236}">
              <a16:creationId xmlns:a16="http://schemas.microsoft.com/office/drawing/2014/main" id="{57781C6A-547B-46AB-90D4-AFB312DBF10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2289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299" name="image1.jpg" descr="G:\KTP.jpg">
          <a:extLst>
            <a:ext uri="{FF2B5EF4-FFF2-40B4-BE49-F238E27FC236}">
              <a16:creationId xmlns:a16="http://schemas.microsoft.com/office/drawing/2014/main" id="{6BED2346-9A8E-4CA3-AEE2-0737DAE5902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300" name="image1.jpg" descr="G:\KTP.jpg">
          <a:extLst>
            <a:ext uri="{FF2B5EF4-FFF2-40B4-BE49-F238E27FC236}">
              <a16:creationId xmlns:a16="http://schemas.microsoft.com/office/drawing/2014/main" id="{9FAD7943-78BD-4327-84F3-A24DF7E5A4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301" name="image1.jpg" descr="G:\KTP.jpg">
          <a:extLst>
            <a:ext uri="{FF2B5EF4-FFF2-40B4-BE49-F238E27FC236}">
              <a16:creationId xmlns:a16="http://schemas.microsoft.com/office/drawing/2014/main" id="{D0A2B148-0628-4D7E-AB04-AA3AABE4BB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302" name="image1.jpg" descr="G:\KTP.jpg">
          <a:extLst>
            <a:ext uri="{FF2B5EF4-FFF2-40B4-BE49-F238E27FC236}">
              <a16:creationId xmlns:a16="http://schemas.microsoft.com/office/drawing/2014/main" id="{3C983F31-9813-4E79-AE23-AE051AD957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303" name="image1.jpg" descr="G:\KTP.jpg">
          <a:extLst>
            <a:ext uri="{FF2B5EF4-FFF2-40B4-BE49-F238E27FC236}">
              <a16:creationId xmlns:a16="http://schemas.microsoft.com/office/drawing/2014/main" id="{74C2E621-4AF6-4058-A545-CE290F785B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304" name="image1.jpg" descr="G:\KTP.jpg">
          <a:extLst>
            <a:ext uri="{FF2B5EF4-FFF2-40B4-BE49-F238E27FC236}">
              <a16:creationId xmlns:a16="http://schemas.microsoft.com/office/drawing/2014/main" id="{D4AA24DE-BC56-47E7-942A-606D8EB93A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305" name="image1.jpg" descr="G:\KTP.jpg">
          <a:extLst>
            <a:ext uri="{FF2B5EF4-FFF2-40B4-BE49-F238E27FC236}">
              <a16:creationId xmlns:a16="http://schemas.microsoft.com/office/drawing/2014/main" id="{900EFC48-FDD5-492F-A7B0-E47CECB2EA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306" name="image1.jpg" descr="G:\KTP.jpg">
          <a:extLst>
            <a:ext uri="{FF2B5EF4-FFF2-40B4-BE49-F238E27FC236}">
              <a16:creationId xmlns:a16="http://schemas.microsoft.com/office/drawing/2014/main" id="{57A95E6E-9BFD-489C-9B3B-3E340DC5EC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67275" cy="0"/>
    <xdr:pic>
      <xdr:nvPicPr>
        <xdr:cNvPr id="307" name="image1.jpg" descr="G:\KTP.jpg">
          <a:extLst>
            <a:ext uri="{FF2B5EF4-FFF2-40B4-BE49-F238E27FC236}">
              <a16:creationId xmlns:a16="http://schemas.microsoft.com/office/drawing/2014/main" id="{A3F58C06-B221-4327-AB44-71C61E4D219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672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552700" cy="0"/>
    <xdr:pic>
      <xdr:nvPicPr>
        <xdr:cNvPr id="308" name="image1.jpg" descr="G:\KTP.jpg">
          <a:extLst>
            <a:ext uri="{FF2B5EF4-FFF2-40B4-BE49-F238E27FC236}">
              <a16:creationId xmlns:a16="http://schemas.microsoft.com/office/drawing/2014/main" id="{6A397F7E-222B-4359-A37A-45B13131671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5527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309" name="image1.jpg" descr="G:\KTP.jpg">
          <a:extLst>
            <a:ext uri="{FF2B5EF4-FFF2-40B4-BE49-F238E27FC236}">
              <a16:creationId xmlns:a16="http://schemas.microsoft.com/office/drawing/2014/main" id="{FD351148-91C6-4ED0-AE74-F7D67E972F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310" name="image1.jpg" descr="G:\KTP.jpg">
          <a:extLst>
            <a:ext uri="{FF2B5EF4-FFF2-40B4-BE49-F238E27FC236}">
              <a16:creationId xmlns:a16="http://schemas.microsoft.com/office/drawing/2014/main" id="{5576A91C-1D0C-4C42-B357-020AA2EA72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311" name="image1.jpg" descr="G:\KTP.jpg">
          <a:extLst>
            <a:ext uri="{FF2B5EF4-FFF2-40B4-BE49-F238E27FC236}">
              <a16:creationId xmlns:a16="http://schemas.microsoft.com/office/drawing/2014/main" id="{3BA06FFF-4FE7-402F-A958-934CC4801AA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312" name="image1.jpg" descr="G:\KTP.jpg">
          <a:extLst>
            <a:ext uri="{FF2B5EF4-FFF2-40B4-BE49-F238E27FC236}">
              <a16:creationId xmlns:a16="http://schemas.microsoft.com/office/drawing/2014/main" id="{58EB58CE-5B91-4C5F-A8B4-B6BA2198DE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313" name="image1.jpg" descr="G:\KTP.jpg">
          <a:extLst>
            <a:ext uri="{FF2B5EF4-FFF2-40B4-BE49-F238E27FC236}">
              <a16:creationId xmlns:a16="http://schemas.microsoft.com/office/drawing/2014/main" id="{034E13D0-4F6B-4B8F-8C17-296B383DD1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314" name="image1.jpg" descr="G:\KTP.jpg">
          <a:extLst>
            <a:ext uri="{FF2B5EF4-FFF2-40B4-BE49-F238E27FC236}">
              <a16:creationId xmlns:a16="http://schemas.microsoft.com/office/drawing/2014/main" id="{D7DDDCA8-0D29-48FD-9764-DC72B36823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315" name="image1.jpg" descr="G:\KTP.jpg">
          <a:extLst>
            <a:ext uri="{FF2B5EF4-FFF2-40B4-BE49-F238E27FC236}">
              <a16:creationId xmlns:a16="http://schemas.microsoft.com/office/drawing/2014/main" id="{32A1D1B7-287C-4413-9746-75507CCBD6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316" name="image1.jpg" descr="G:\KTP.jpg">
          <a:extLst>
            <a:ext uri="{FF2B5EF4-FFF2-40B4-BE49-F238E27FC236}">
              <a16:creationId xmlns:a16="http://schemas.microsoft.com/office/drawing/2014/main" id="{5FBB90C2-E5BE-45C7-9014-BA090FAE24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67275" cy="0"/>
    <xdr:pic>
      <xdr:nvPicPr>
        <xdr:cNvPr id="317" name="image1.jpg" descr="G:\KTP.jpg">
          <a:extLst>
            <a:ext uri="{FF2B5EF4-FFF2-40B4-BE49-F238E27FC236}">
              <a16:creationId xmlns:a16="http://schemas.microsoft.com/office/drawing/2014/main" id="{97721E6A-02C0-405C-8A48-CC2D69D1405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672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67275" cy="0"/>
    <xdr:pic>
      <xdr:nvPicPr>
        <xdr:cNvPr id="318" name="image1.jpg" descr="G:\KTP.jpg">
          <a:extLst>
            <a:ext uri="{FF2B5EF4-FFF2-40B4-BE49-F238E27FC236}">
              <a16:creationId xmlns:a16="http://schemas.microsoft.com/office/drawing/2014/main" id="{7F9CA162-0705-448A-A0B0-FFD6FC7168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67275" cy="0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171450</xdr:colOff>
      <xdr:row>52</xdr:row>
      <xdr:rowOff>0</xdr:rowOff>
    </xdr:from>
    <xdr:ext cx="4695825" cy="0"/>
    <xdr:pic>
      <xdr:nvPicPr>
        <xdr:cNvPr id="319" name="image1.jpg" descr="G:\KTP.jpg">
          <a:extLst>
            <a:ext uri="{FF2B5EF4-FFF2-40B4-BE49-F238E27FC236}">
              <a16:creationId xmlns:a16="http://schemas.microsoft.com/office/drawing/2014/main" id="{AA9FA582-EACF-4486-B048-44554F4F9CA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506325" y="9991725"/>
          <a:ext cx="46958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419100</xdr:colOff>
      <xdr:row>52</xdr:row>
      <xdr:rowOff>0</xdr:rowOff>
    </xdr:from>
    <xdr:ext cx="2562225" cy="0"/>
    <xdr:pic>
      <xdr:nvPicPr>
        <xdr:cNvPr id="320" name="image1.jpg" descr="G:\KTP.jpg">
          <a:extLst>
            <a:ext uri="{FF2B5EF4-FFF2-40B4-BE49-F238E27FC236}">
              <a16:creationId xmlns:a16="http://schemas.microsoft.com/office/drawing/2014/main" id="{651AE663-21CC-4186-9354-72034935DC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049125" y="9991725"/>
          <a:ext cx="2562225" cy="0"/>
        </a:xfrm>
        <a:prstGeom prst="rect">
          <a:avLst/>
        </a:prstGeom>
        <a:noFill/>
      </xdr:spPr>
    </xdr:pic>
    <xdr:clientData fLocksWithSheet="0"/>
  </xdr:oneCellAnchor>
  <xdr:oneCellAnchor>
    <xdr:from>
      <xdr:col>17</xdr:col>
      <xdr:colOff>2266950</xdr:colOff>
      <xdr:row>52</xdr:row>
      <xdr:rowOff>0</xdr:rowOff>
    </xdr:from>
    <xdr:ext cx="1905000" cy="0"/>
    <xdr:pic>
      <xdr:nvPicPr>
        <xdr:cNvPr id="321" name="image1.jpg" descr="G:\KTP.jpg">
          <a:extLst>
            <a:ext uri="{FF2B5EF4-FFF2-40B4-BE49-F238E27FC236}">
              <a16:creationId xmlns:a16="http://schemas.microsoft.com/office/drawing/2014/main" id="{86824494-C2B7-43D4-A9F3-19825AFD4B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688050" y="9991725"/>
          <a:ext cx="19050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552700" cy="0"/>
    <xdr:pic>
      <xdr:nvPicPr>
        <xdr:cNvPr id="322" name="image1.jpg" descr="G:\KTP.jpg">
          <a:extLst>
            <a:ext uri="{FF2B5EF4-FFF2-40B4-BE49-F238E27FC236}">
              <a16:creationId xmlns:a16="http://schemas.microsoft.com/office/drawing/2014/main" id="{90027973-5496-4F34-9AFD-A5C3E646403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5527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228975" cy="0"/>
    <xdr:pic>
      <xdr:nvPicPr>
        <xdr:cNvPr id="323" name="image1.jpg" descr="G:\KTP.jpg">
          <a:extLst>
            <a:ext uri="{FF2B5EF4-FFF2-40B4-BE49-F238E27FC236}">
              <a16:creationId xmlns:a16="http://schemas.microsoft.com/office/drawing/2014/main" id="{903723A1-03B4-4C3E-BF0E-C306CC6A1DB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2289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228975" cy="0"/>
    <xdr:pic>
      <xdr:nvPicPr>
        <xdr:cNvPr id="324" name="image1.jpg" descr="G:\KTP.jpg">
          <a:extLst>
            <a:ext uri="{FF2B5EF4-FFF2-40B4-BE49-F238E27FC236}">
              <a16:creationId xmlns:a16="http://schemas.microsoft.com/office/drawing/2014/main" id="{4CC9A3A3-ABF0-429C-A0EB-FC4FCF5A95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2289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325" name="image1.jpg" descr="G:\KTP.jpg">
          <a:extLst>
            <a:ext uri="{FF2B5EF4-FFF2-40B4-BE49-F238E27FC236}">
              <a16:creationId xmlns:a16="http://schemas.microsoft.com/office/drawing/2014/main" id="{531FCC0D-79BF-4FE3-9DF8-6BA0DA5FFB3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326" name="image1.jpg" descr="G:\KTP.jpg">
          <a:extLst>
            <a:ext uri="{FF2B5EF4-FFF2-40B4-BE49-F238E27FC236}">
              <a16:creationId xmlns:a16="http://schemas.microsoft.com/office/drawing/2014/main" id="{969CEEB0-EB25-4003-AA6C-78A70A858A1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327" name="image1.jpg" descr="G:\KTP.jpg">
          <a:extLst>
            <a:ext uri="{FF2B5EF4-FFF2-40B4-BE49-F238E27FC236}">
              <a16:creationId xmlns:a16="http://schemas.microsoft.com/office/drawing/2014/main" id="{0BBC782E-8B8D-4269-9B02-2659DAD575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328" name="image1.jpg" descr="G:\KTP.jpg">
          <a:extLst>
            <a:ext uri="{FF2B5EF4-FFF2-40B4-BE49-F238E27FC236}">
              <a16:creationId xmlns:a16="http://schemas.microsoft.com/office/drawing/2014/main" id="{D5EB167F-3AEF-435C-A6C6-168DF21C74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329" name="image1.jpg" descr="G:\KTP.jpg">
          <a:extLst>
            <a:ext uri="{FF2B5EF4-FFF2-40B4-BE49-F238E27FC236}">
              <a16:creationId xmlns:a16="http://schemas.microsoft.com/office/drawing/2014/main" id="{8A6EF531-0530-4D0E-B9B1-9ED7BD47147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330" name="image1.jpg" descr="G:\KTP.jpg">
          <a:extLst>
            <a:ext uri="{FF2B5EF4-FFF2-40B4-BE49-F238E27FC236}">
              <a16:creationId xmlns:a16="http://schemas.microsoft.com/office/drawing/2014/main" id="{55E38D16-BF0E-4997-8762-A28C62E314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331" name="image1.jpg" descr="G:\KTP.jpg">
          <a:extLst>
            <a:ext uri="{FF2B5EF4-FFF2-40B4-BE49-F238E27FC236}">
              <a16:creationId xmlns:a16="http://schemas.microsoft.com/office/drawing/2014/main" id="{D4524C9A-369A-4F27-868A-6A6D102727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332" name="image1.jpg" descr="G:\KTP.jpg">
          <a:extLst>
            <a:ext uri="{FF2B5EF4-FFF2-40B4-BE49-F238E27FC236}">
              <a16:creationId xmlns:a16="http://schemas.microsoft.com/office/drawing/2014/main" id="{D1F2C8B3-FD6E-413E-8829-FFE8A5F2C7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67275" cy="0"/>
    <xdr:pic>
      <xdr:nvPicPr>
        <xdr:cNvPr id="333" name="image1.jpg" descr="G:\KTP.jpg">
          <a:extLst>
            <a:ext uri="{FF2B5EF4-FFF2-40B4-BE49-F238E27FC236}">
              <a16:creationId xmlns:a16="http://schemas.microsoft.com/office/drawing/2014/main" id="{F150A7BD-37A0-45CE-A749-67F49B8420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672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552700" cy="0"/>
    <xdr:pic>
      <xdr:nvPicPr>
        <xdr:cNvPr id="334" name="image1.jpg" descr="G:\KTP.jpg">
          <a:extLst>
            <a:ext uri="{FF2B5EF4-FFF2-40B4-BE49-F238E27FC236}">
              <a16:creationId xmlns:a16="http://schemas.microsoft.com/office/drawing/2014/main" id="{BD5D90BC-8BA4-4839-93BD-7FCF57380F7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5527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335" name="image1.jpg" descr="G:\KTP.jpg">
          <a:extLst>
            <a:ext uri="{FF2B5EF4-FFF2-40B4-BE49-F238E27FC236}">
              <a16:creationId xmlns:a16="http://schemas.microsoft.com/office/drawing/2014/main" id="{E6CF2420-FAF6-4B87-8231-AE49E26676F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336" name="image1.jpg" descr="G:\KTP.jpg">
          <a:extLst>
            <a:ext uri="{FF2B5EF4-FFF2-40B4-BE49-F238E27FC236}">
              <a16:creationId xmlns:a16="http://schemas.microsoft.com/office/drawing/2014/main" id="{62EB62F2-F109-4D9A-9B3E-CE1343FF4A7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337" name="image1.jpg" descr="G:\KTP.jpg">
          <a:extLst>
            <a:ext uri="{FF2B5EF4-FFF2-40B4-BE49-F238E27FC236}">
              <a16:creationId xmlns:a16="http://schemas.microsoft.com/office/drawing/2014/main" id="{98363F46-EC0D-469F-9067-79BE6B9529A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338" name="image1.jpg" descr="G:\KTP.jpg">
          <a:extLst>
            <a:ext uri="{FF2B5EF4-FFF2-40B4-BE49-F238E27FC236}">
              <a16:creationId xmlns:a16="http://schemas.microsoft.com/office/drawing/2014/main" id="{EF657A42-D596-413A-B56E-B51965F85B7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339" name="image1.jpg" descr="G:\KTP.jpg">
          <a:extLst>
            <a:ext uri="{FF2B5EF4-FFF2-40B4-BE49-F238E27FC236}">
              <a16:creationId xmlns:a16="http://schemas.microsoft.com/office/drawing/2014/main" id="{0B15C83F-D30D-417F-8477-D86A8AE8BD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340" name="image1.jpg" descr="G:\KTP.jpg">
          <a:extLst>
            <a:ext uri="{FF2B5EF4-FFF2-40B4-BE49-F238E27FC236}">
              <a16:creationId xmlns:a16="http://schemas.microsoft.com/office/drawing/2014/main" id="{DCD4A782-6D44-4CDE-BA3F-207C6FBB7C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341" name="image1.jpg" descr="G:\KTP.jpg">
          <a:extLst>
            <a:ext uri="{FF2B5EF4-FFF2-40B4-BE49-F238E27FC236}">
              <a16:creationId xmlns:a16="http://schemas.microsoft.com/office/drawing/2014/main" id="{A6424C6D-A106-4348-AB17-83840B48A3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342" name="image1.jpg" descr="G:\KTP.jpg">
          <a:extLst>
            <a:ext uri="{FF2B5EF4-FFF2-40B4-BE49-F238E27FC236}">
              <a16:creationId xmlns:a16="http://schemas.microsoft.com/office/drawing/2014/main" id="{DE7F54A8-72B3-402F-B9F2-8335013C632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67275" cy="0"/>
    <xdr:pic>
      <xdr:nvPicPr>
        <xdr:cNvPr id="343" name="image1.jpg" descr="G:\KTP.jpg">
          <a:extLst>
            <a:ext uri="{FF2B5EF4-FFF2-40B4-BE49-F238E27FC236}">
              <a16:creationId xmlns:a16="http://schemas.microsoft.com/office/drawing/2014/main" id="{4281AA67-465C-49CD-94E4-7C45FFDE814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672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67275" cy="0"/>
    <xdr:pic>
      <xdr:nvPicPr>
        <xdr:cNvPr id="344" name="image1.jpg" descr="G:\KTP.jpg">
          <a:extLst>
            <a:ext uri="{FF2B5EF4-FFF2-40B4-BE49-F238E27FC236}">
              <a16:creationId xmlns:a16="http://schemas.microsoft.com/office/drawing/2014/main" id="{C5D5BD19-9527-4FBB-BFEB-80458B8906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67275" cy="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514350</xdr:colOff>
      <xdr:row>52</xdr:row>
      <xdr:rowOff>0</xdr:rowOff>
    </xdr:from>
    <xdr:ext cx="2752725" cy="0"/>
    <xdr:pic>
      <xdr:nvPicPr>
        <xdr:cNvPr id="345" name="image1.jpg" descr="G:\KTP.jpg">
          <a:extLst>
            <a:ext uri="{FF2B5EF4-FFF2-40B4-BE49-F238E27FC236}">
              <a16:creationId xmlns:a16="http://schemas.microsoft.com/office/drawing/2014/main" id="{C333877D-856C-402E-9869-D1AC605ACC4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9525" y="9991725"/>
          <a:ext cx="2752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000250" cy="0"/>
    <xdr:pic>
      <xdr:nvPicPr>
        <xdr:cNvPr id="346" name="image1.jpg" descr="G:\KTP.jpg">
          <a:extLst>
            <a:ext uri="{FF2B5EF4-FFF2-40B4-BE49-F238E27FC236}">
              <a16:creationId xmlns:a16="http://schemas.microsoft.com/office/drawing/2014/main" id="{E2FB7F04-2C74-4180-97D0-55974E4106C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0002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428875" cy="0"/>
    <xdr:pic>
      <xdr:nvPicPr>
        <xdr:cNvPr id="347" name="image1.jpg" descr="G:\KTP.jpg">
          <a:extLst>
            <a:ext uri="{FF2B5EF4-FFF2-40B4-BE49-F238E27FC236}">
              <a16:creationId xmlns:a16="http://schemas.microsoft.com/office/drawing/2014/main" id="{3C4398C0-EA11-4F79-9F2C-299768D910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4288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428875" cy="0"/>
    <xdr:pic>
      <xdr:nvPicPr>
        <xdr:cNvPr id="348" name="image1.jpg" descr="G:\KTP.jpg">
          <a:extLst>
            <a:ext uri="{FF2B5EF4-FFF2-40B4-BE49-F238E27FC236}">
              <a16:creationId xmlns:a16="http://schemas.microsoft.com/office/drawing/2014/main" id="{34A01F82-973A-4DA6-9FDB-DAC09ADB73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4288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724150" cy="0"/>
    <xdr:pic>
      <xdr:nvPicPr>
        <xdr:cNvPr id="349" name="image1.jpg" descr="G:\KTP.jpg">
          <a:extLst>
            <a:ext uri="{FF2B5EF4-FFF2-40B4-BE49-F238E27FC236}">
              <a16:creationId xmlns:a16="http://schemas.microsoft.com/office/drawing/2014/main" id="{7C65CA25-973D-43C2-A82E-C169D1E505B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7241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724150" cy="0"/>
    <xdr:pic>
      <xdr:nvPicPr>
        <xdr:cNvPr id="350" name="image1.jpg" descr="G:\KTP.jpg">
          <a:extLst>
            <a:ext uri="{FF2B5EF4-FFF2-40B4-BE49-F238E27FC236}">
              <a16:creationId xmlns:a16="http://schemas.microsoft.com/office/drawing/2014/main" id="{0405D7EC-032D-4B5B-83C2-159EFE21D40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7241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724150" cy="0"/>
    <xdr:pic>
      <xdr:nvPicPr>
        <xdr:cNvPr id="351" name="image1.jpg" descr="G:\KTP.jpg">
          <a:extLst>
            <a:ext uri="{FF2B5EF4-FFF2-40B4-BE49-F238E27FC236}">
              <a16:creationId xmlns:a16="http://schemas.microsoft.com/office/drawing/2014/main" id="{C7B1A8D1-75BE-487B-9F83-7ECA131133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7241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657600" cy="0"/>
    <xdr:pic>
      <xdr:nvPicPr>
        <xdr:cNvPr id="352" name="image1.jpg" descr="G:\KTP.jpg">
          <a:extLst>
            <a:ext uri="{FF2B5EF4-FFF2-40B4-BE49-F238E27FC236}">
              <a16:creationId xmlns:a16="http://schemas.microsoft.com/office/drawing/2014/main" id="{12E0D65F-6E1A-4200-9554-C7779566C86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6576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657600" cy="0"/>
    <xdr:pic>
      <xdr:nvPicPr>
        <xdr:cNvPr id="353" name="image1.jpg" descr="G:\KTP.jpg">
          <a:extLst>
            <a:ext uri="{FF2B5EF4-FFF2-40B4-BE49-F238E27FC236}">
              <a16:creationId xmlns:a16="http://schemas.microsoft.com/office/drawing/2014/main" id="{19A06776-4290-4E92-B4EE-2FE5BC0B6D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6576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305175" cy="0"/>
    <xdr:pic>
      <xdr:nvPicPr>
        <xdr:cNvPr id="354" name="image1.jpg" descr="G:\KTP.jpg">
          <a:extLst>
            <a:ext uri="{FF2B5EF4-FFF2-40B4-BE49-F238E27FC236}">
              <a16:creationId xmlns:a16="http://schemas.microsoft.com/office/drawing/2014/main" id="{C15ED2A8-4C8D-439D-B51B-91980CFB7E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3051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305175" cy="0"/>
    <xdr:pic>
      <xdr:nvPicPr>
        <xdr:cNvPr id="355" name="image1.jpg" descr="G:\KTP.jpg">
          <a:extLst>
            <a:ext uri="{FF2B5EF4-FFF2-40B4-BE49-F238E27FC236}">
              <a16:creationId xmlns:a16="http://schemas.microsoft.com/office/drawing/2014/main" id="{571889ED-5176-401A-A72B-6DD23805AFB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3051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305175" cy="0"/>
    <xdr:pic>
      <xdr:nvPicPr>
        <xdr:cNvPr id="356" name="image1.jpg" descr="G:\KTP.jpg">
          <a:extLst>
            <a:ext uri="{FF2B5EF4-FFF2-40B4-BE49-F238E27FC236}">
              <a16:creationId xmlns:a16="http://schemas.microsoft.com/office/drawing/2014/main" id="{CB5A46CB-6872-4725-B648-BBD891325A6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3051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648075" cy="0"/>
    <xdr:pic>
      <xdr:nvPicPr>
        <xdr:cNvPr id="357" name="image1.jpg" descr="G:\KTP.jpg">
          <a:extLst>
            <a:ext uri="{FF2B5EF4-FFF2-40B4-BE49-F238E27FC236}">
              <a16:creationId xmlns:a16="http://schemas.microsoft.com/office/drawing/2014/main" id="{92842252-3AF7-4A77-BD42-58D9CFEBCB3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6480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000250" cy="0"/>
    <xdr:pic>
      <xdr:nvPicPr>
        <xdr:cNvPr id="358" name="image1.jpg" descr="G:\KTP.jpg">
          <a:extLst>
            <a:ext uri="{FF2B5EF4-FFF2-40B4-BE49-F238E27FC236}">
              <a16:creationId xmlns:a16="http://schemas.microsoft.com/office/drawing/2014/main" id="{0D37EDD6-C034-48BB-B8F4-816A47B988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0002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724150" cy="0"/>
    <xdr:pic>
      <xdr:nvPicPr>
        <xdr:cNvPr id="359" name="image1.jpg" descr="G:\KTP.jpg">
          <a:extLst>
            <a:ext uri="{FF2B5EF4-FFF2-40B4-BE49-F238E27FC236}">
              <a16:creationId xmlns:a16="http://schemas.microsoft.com/office/drawing/2014/main" id="{21822849-CDAB-448E-8507-3672993E1D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7241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724150" cy="0"/>
    <xdr:pic>
      <xdr:nvPicPr>
        <xdr:cNvPr id="360" name="image1.jpg" descr="G:\KTP.jpg">
          <a:extLst>
            <a:ext uri="{FF2B5EF4-FFF2-40B4-BE49-F238E27FC236}">
              <a16:creationId xmlns:a16="http://schemas.microsoft.com/office/drawing/2014/main" id="{1C11A145-CCA5-41CA-AC0B-EFAF200AD4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7241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724150" cy="0"/>
    <xdr:pic>
      <xdr:nvPicPr>
        <xdr:cNvPr id="361" name="image1.jpg" descr="G:\KTP.jpg">
          <a:extLst>
            <a:ext uri="{FF2B5EF4-FFF2-40B4-BE49-F238E27FC236}">
              <a16:creationId xmlns:a16="http://schemas.microsoft.com/office/drawing/2014/main" id="{DF37DC35-5BE5-40C9-AE32-0551888720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7241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657600" cy="0"/>
    <xdr:pic>
      <xdr:nvPicPr>
        <xdr:cNvPr id="362" name="image1.jpg" descr="G:\KTP.jpg">
          <a:extLst>
            <a:ext uri="{FF2B5EF4-FFF2-40B4-BE49-F238E27FC236}">
              <a16:creationId xmlns:a16="http://schemas.microsoft.com/office/drawing/2014/main" id="{B37B4DF5-2494-4F95-9FFD-47651FE70E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6576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657600" cy="0"/>
    <xdr:pic>
      <xdr:nvPicPr>
        <xdr:cNvPr id="363" name="image1.jpg" descr="G:\KTP.jpg">
          <a:extLst>
            <a:ext uri="{FF2B5EF4-FFF2-40B4-BE49-F238E27FC236}">
              <a16:creationId xmlns:a16="http://schemas.microsoft.com/office/drawing/2014/main" id="{AF5C5B8E-F539-40E3-B006-8054AD2642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6576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305175" cy="0"/>
    <xdr:pic>
      <xdr:nvPicPr>
        <xdr:cNvPr id="364" name="image1.jpg" descr="G:\KTP.jpg">
          <a:extLst>
            <a:ext uri="{FF2B5EF4-FFF2-40B4-BE49-F238E27FC236}">
              <a16:creationId xmlns:a16="http://schemas.microsoft.com/office/drawing/2014/main" id="{C471A997-ADD4-4174-8EDF-037F878BB12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3051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305175" cy="0"/>
    <xdr:pic>
      <xdr:nvPicPr>
        <xdr:cNvPr id="365" name="image1.jpg" descr="G:\KTP.jpg">
          <a:extLst>
            <a:ext uri="{FF2B5EF4-FFF2-40B4-BE49-F238E27FC236}">
              <a16:creationId xmlns:a16="http://schemas.microsoft.com/office/drawing/2014/main" id="{CBC6F0AD-2376-4509-8FE6-4E8BDAE0F94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3051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305175" cy="0"/>
    <xdr:pic>
      <xdr:nvPicPr>
        <xdr:cNvPr id="366" name="image1.jpg" descr="G:\KTP.jpg">
          <a:extLst>
            <a:ext uri="{FF2B5EF4-FFF2-40B4-BE49-F238E27FC236}">
              <a16:creationId xmlns:a16="http://schemas.microsoft.com/office/drawing/2014/main" id="{5DCBB83D-C959-4F71-A2C9-1835E287A1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3051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648075" cy="0"/>
    <xdr:pic>
      <xdr:nvPicPr>
        <xdr:cNvPr id="367" name="image1.jpg" descr="G:\KTP.jpg">
          <a:extLst>
            <a:ext uri="{FF2B5EF4-FFF2-40B4-BE49-F238E27FC236}">
              <a16:creationId xmlns:a16="http://schemas.microsoft.com/office/drawing/2014/main" id="{B8767CB7-1602-4DF2-93CC-65B0D6E032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6480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648075" cy="0"/>
    <xdr:pic>
      <xdr:nvPicPr>
        <xdr:cNvPr id="368" name="image1.jpg" descr="G:\KTP.jpg">
          <a:extLst>
            <a:ext uri="{FF2B5EF4-FFF2-40B4-BE49-F238E27FC236}">
              <a16:creationId xmlns:a16="http://schemas.microsoft.com/office/drawing/2014/main" id="{C9FFA148-9488-4527-8988-E5D6AF22E76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648075" cy="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9525</xdr:colOff>
      <xdr:row>52</xdr:row>
      <xdr:rowOff>0</xdr:rowOff>
    </xdr:from>
    <xdr:ext cx="2000250" cy="0"/>
    <xdr:pic>
      <xdr:nvPicPr>
        <xdr:cNvPr id="369" name="image1.jpg" descr="G:\KTP.jpg">
          <a:extLst>
            <a:ext uri="{FF2B5EF4-FFF2-40B4-BE49-F238E27FC236}">
              <a16:creationId xmlns:a16="http://schemas.microsoft.com/office/drawing/2014/main" id="{122B96F0-F05C-4A02-BB17-57A4309CC8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63600" y="9991725"/>
          <a:ext cx="20002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52</xdr:row>
      <xdr:rowOff>0</xdr:rowOff>
    </xdr:from>
    <xdr:ext cx="2257425" cy="0"/>
    <xdr:pic>
      <xdr:nvPicPr>
        <xdr:cNvPr id="370" name="image1.jpg" descr="G:\KTP.jpg">
          <a:extLst>
            <a:ext uri="{FF2B5EF4-FFF2-40B4-BE49-F238E27FC236}">
              <a16:creationId xmlns:a16="http://schemas.microsoft.com/office/drawing/2014/main" id="{D38B4210-4C44-4E67-B4EF-6A53280166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630025" y="9991725"/>
          <a:ext cx="2257425" cy="0"/>
        </a:xfrm>
        <a:prstGeom prst="rect">
          <a:avLst/>
        </a:prstGeom>
        <a:noFill/>
      </xdr:spPr>
    </xdr:pic>
    <xdr:clientData fLocksWithSheet="0"/>
  </xdr:oneCellAnchor>
  <xdr:oneCellAnchor>
    <xdr:from>
      <xdr:col>18</xdr:col>
      <xdr:colOff>0</xdr:colOff>
      <xdr:row>52</xdr:row>
      <xdr:rowOff>0</xdr:rowOff>
    </xdr:from>
    <xdr:ext cx="2781300" cy="0"/>
    <xdr:pic>
      <xdr:nvPicPr>
        <xdr:cNvPr id="371" name="image1.jpg" descr="G:\KTP.jpg">
          <a:extLst>
            <a:ext uri="{FF2B5EF4-FFF2-40B4-BE49-F238E27FC236}">
              <a16:creationId xmlns:a16="http://schemas.microsoft.com/office/drawing/2014/main" id="{9332B922-7B4D-4B58-862C-061C05A6D8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907125" y="9991725"/>
          <a:ext cx="2781300" cy="0"/>
        </a:xfrm>
        <a:prstGeom prst="rect">
          <a:avLst/>
        </a:prstGeom>
        <a:noFill/>
      </xdr:spPr>
    </xdr:pic>
    <xdr:clientData fLocksWithSheet="0"/>
  </xdr:oneCellAnchor>
  <xdr:oneCellAnchor>
    <xdr:from>
      <xdr:col>18</xdr:col>
      <xdr:colOff>0</xdr:colOff>
      <xdr:row>52</xdr:row>
      <xdr:rowOff>0</xdr:rowOff>
    </xdr:from>
    <xdr:ext cx="2771775" cy="0"/>
    <xdr:pic>
      <xdr:nvPicPr>
        <xdr:cNvPr id="372" name="image1.jpg" descr="G:\KTP.jpg">
          <a:extLst>
            <a:ext uri="{FF2B5EF4-FFF2-40B4-BE49-F238E27FC236}">
              <a16:creationId xmlns:a16="http://schemas.microsoft.com/office/drawing/2014/main" id="{40882078-94D5-4062-B14E-DA52CAEA4C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907125" y="9991725"/>
          <a:ext cx="2771775" cy="0"/>
        </a:xfrm>
        <a:prstGeom prst="rect">
          <a:avLst/>
        </a:prstGeom>
        <a:noFill/>
      </xdr:spPr>
    </xdr:pic>
    <xdr:clientData fLocksWithSheet="0"/>
  </xdr:oneCellAnchor>
  <xdr:oneCellAnchor>
    <xdr:from>
      <xdr:col>18</xdr:col>
      <xdr:colOff>0</xdr:colOff>
      <xdr:row>52</xdr:row>
      <xdr:rowOff>0</xdr:rowOff>
    </xdr:from>
    <xdr:ext cx="2781300" cy="0"/>
    <xdr:pic>
      <xdr:nvPicPr>
        <xdr:cNvPr id="373" name="image1.jpg" descr="G:\KTP.jpg">
          <a:extLst>
            <a:ext uri="{FF2B5EF4-FFF2-40B4-BE49-F238E27FC236}">
              <a16:creationId xmlns:a16="http://schemas.microsoft.com/office/drawing/2014/main" id="{7FD858B0-96B9-49AF-9F59-A9813D46025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907125" y="9991725"/>
          <a:ext cx="2781300" cy="0"/>
        </a:xfrm>
        <a:prstGeom prst="rect">
          <a:avLst/>
        </a:prstGeom>
        <a:noFill/>
      </xdr:spPr>
    </xdr:pic>
    <xdr:clientData fLocksWithSheet="0"/>
  </xdr:oneCellAnchor>
  <xdr:oneCellAnchor>
    <xdr:from>
      <xdr:col>17</xdr:col>
      <xdr:colOff>1171575</xdr:colOff>
      <xdr:row>52</xdr:row>
      <xdr:rowOff>0</xdr:rowOff>
    </xdr:from>
    <xdr:ext cx="3524250" cy="0"/>
    <xdr:pic>
      <xdr:nvPicPr>
        <xdr:cNvPr id="374" name="image1.jpg" descr="G:\KTP.jpg">
          <a:extLst>
            <a:ext uri="{FF2B5EF4-FFF2-40B4-BE49-F238E27FC236}">
              <a16:creationId xmlns:a16="http://schemas.microsoft.com/office/drawing/2014/main" id="{9C0B6CC1-0381-4AF0-ADFA-CAA55944A7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92675" y="9991725"/>
          <a:ext cx="35242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247900" cy="0"/>
    <xdr:pic>
      <xdr:nvPicPr>
        <xdr:cNvPr id="375" name="image1.jpg" descr="G:\KTP.jpg">
          <a:extLst>
            <a:ext uri="{FF2B5EF4-FFF2-40B4-BE49-F238E27FC236}">
              <a16:creationId xmlns:a16="http://schemas.microsoft.com/office/drawing/2014/main" id="{1FAB764A-08F5-4B58-84C7-2CCB0203C1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2479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933700" cy="0"/>
    <xdr:pic>
      <xdr:nvPicPr>
        <xdr:cNvPr id="376" name="image1.jpg" descr="G:\KTP.jpg">
          <a:extLst>
            <a:ext uri="{FF2B5EF4-FFF2-40B4-BE49-F238E27FC236}">
              <a16:creationId xmlns:a16="http://schemas.microsoft.com/office/drawing/2014/main" id="{E493282B-8D0F-4A83-9F7F-7AA77E7451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9337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933700" cy="0"/>
    <xdr:pic>
      <xdr:nvPicPr>
        <xdr:cNvPr id="377" name="image1.jpg" descr="G:\KTP.jpg">
          <a:extLst>
            <a:ext uri="{FF2B5EF4-FFF2-40B4-BE49-F238E27FC236}">
              <a16:creationId xmlns:a16="http://schemas.microsoft.com/office/drawing/2014/main" id="{EE32C3BE-64E3-4E39-84E7-E53837B3CB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9337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219450" cy="0"/>
    <xdr:pic>
      <xdr:nvPicPr>
        <xdr:cNvPr id="378" name="image1.jpg" descr="G:\KTP.jpg">
          <a:extLst>
            <a:ext uri="{FF2B5EF4-FFF2-40B4-BE49-F238E27FC236}">
              <a16:creationId xmlns:a16="http://schemas.microsoft.com/office/drawing/2014/main" id="{E2C04827-73BE-4B12-B02A-21FE5E2EA4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2194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219450" cy="0"/>
    <xdr:pic>
      <xdr:nvPicPr>
        <xdr:cNvPr id="379" name="image1.jpg" descr="G:\KTP.jpg">
          <a:extLst>
            <a:ext uri="{FF2B5EF4-FFF2-40B4-BE49-F238E27FC236}">
              <a16:creationId xmlns:a16="http://schemas.microsoft.com/office/drawing/2014/main" id="{C65BDEF6-8DAA-493A-98AA-CA0E854A8C5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2194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219450" cy="0"/>
    <xdr:pic>
      <xdr:nvPicPr>
        <xdr:cNvPr id="380" name="image1.jpg" descr="G:\KTP.jpg">
          <a:extLst>
            <a:ext uri="{FF2B5EF4-FFF2-40B4-BE49-F238E27FC236}">
              <a16:creationId xmlns:a16="http://schemas.microsoft.com/office/drawing/2014/main" id="{E6175541-FF6E-4EA3-9F8D-71CB5AFDFBD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2194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581525" cy="0"/>
    <xdr:pic>
      <xdr:nvPicPr>
        <xdr:cNvPr id="381" name="image1.jpg" descr="G:\KTP.jpg">
          <a:extLst>
            <a:ext uri="{FF2B5EF4-FFF2-40B4-BE49-F238E27FC236}">
              <a16:creationId xmlns:a16="http://schemas.microsoft.com/office/drawing/2014/main" id="{2274815B-B5FA-4779-A562-A43E455E9E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5815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581525" cy="0"/>
    <xdr:pic>
      <xdr:nvPicPr>
        <xdr:cNvPr id="382" name="image1.jpg" descr="G:\KTP.jpg">
          <a:extLst>
            <a:ext uri="{FF2B5EF4-FFF2-40B4-BE49-F238E27FC236}">
              <a16:creationId xmlns:a16="http://schemas.microsoft.com/office/drawing/2014/main" id="{570F51D4-DAE2-46B6-8CA3-61D880594E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5815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238625" cy="0"/>
    <xdr:pic>
      <xdr:nvPicPr>
        <xdr:cNvPr id="383" name="image1.jpg" descr="G:\KTP.jpg">
          <a:extLst>
            <a:ext uri="{FF2B5EF4-FFF2-40B4-BE49-F238E27FC236}">
              <a16:creationId xmlns:a16="http://schemas.microsoft.com/office/drawing/2014/main" id="{6895F750-D740-4F80-A4AD-641D9F783BF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2386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238625" cy="0"/>
    <xdr:pic>
      <xdr:nvPicPr>
        <xdr:cNvPr id="384" name="image1.jpg" descr="G:\KTP.jpg">
          <a:extLst>
            <a:ext uri="{FF2B5EF4-FFF2-40B4-BE49-F238E27FC236}">
              <a16:creationId xmlns:a16="http://schemas.microsoft.com/office/drawing/2014/main" id="{1C44C0EA-E7D6-476D-A52F-B21AC273D0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2386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238625" cy="0"/>
    <xdr:pic>
      <xdr:nvPicPr>
        <xdr:cNvPr id="385" name="image1.jpg" descr="G:\KTP.jpg">
          <a:extLst>
            <a:ext uri="{FF2B5EF4-FFF2-40B4-BE49-F238E27FC236}">
              <a16:creationId xmlns:a16="http://schemas.microsoft.com/office/drawing/2014/main" id="{2A335963-B8BF-4B38-8212-602E0E60B42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2386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581525" cy="0"/>
    <xdr:pic>
      <xdr:nvPicPr>
        <xdr:cNvPr id="386" name="image1.jpg" descr="G:\KTP.jpg">
          <a:extLst>
            <a:ext uri="{FF2B5EF4-FFF2-40B4-BE49-F238E27FC236}">
              <a16:creationId xmlns:a16="http://schemas.microsoft.com/office/drawing/2014/main" id="{BBE00A4C-B72C-4DAA-B165-C8A20BCDB0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5815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247900" cy="0"/>
    <xdr:pic>
      <xdr:nvPicPr>
        <xdr:cNvPr id="387" name="image1.jpg" descr="G:\KTP.jpg">
          <a:extLst>
            <a:ext uri="{FF2B5EF4-FFF2-40B4-BE49-F238E27FC236}">
              <a16:creationId xmlns:a16="http://schemas.microsoft.com/office/drawing/2014/main" id="{B1562F00-9B84-44F3-BD4F-50228C95A5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2479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219450" cy="0"/>
    <xdr:pic>
      <xdr:nvPicPr>
        <xdr:cNvPr id="388" name="image1.jpg" descr="G:\KTP.jpg">
          <a:extLst>
            <a:ext uri="{FF2B5EF4-FFF2-40B4-BE49-F238E27FC236}">
              <a16:creationId xmlns:a16="http://schemas.microsoft.com/office/drawing/2014/main" id="{8C65C120-1DAD-4AD6-9D65-BFA6A2FC6F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2194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219450" cy="0"/>
    <xdr:pic>
      <xdr:nvPicPr>
        <xdr:cNvPr id="389" name="image1.jpg" descr="G:\KTP.jpg">
          <a:extLst>
            <a:ext uri="{FF2B5EF4-FFF2-40B4-BE49-F238E27FC236}">
              <a16:creationId xmlns:a16="http://schemas.microsoft.com/office/drawing/2014/main" id="{CD3720ED-92C3-4C75-B74B-041C7720C2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219450" cy="0"/>
        </a:xfrm>
        <a:prstGeom prst="rect">
          <a:avLst/>
        </a:prstGeom>
        <a:noFill/>
      </xdr:spPr>
    </xdr:pic>
    <xdr:clientData fLocksWithSheet="0"/>
  </xdr:oneCellAnchor>
  <xdr:oneCellAnchor>
    <xdr:from>
      <xdr:col>18</xdr:col>
      <xdr:colOff>76200</xdr:colOff>
      <xdr:row>52</xdr:row>
      <xdr:rowOff>0</xdr:rowOff>
    </xdr:from>
    <xdr:ext cx="2305050" cy="0"/>
    <xdr:pic>
      <xdr:nvPicPr>
        <xdr:cNvPr id="390" name="image1.jpg" descr="G:\KTP.jpg">
          <a:extLst>
            <a:ext uri="{FF2B5EF4-FFF2-40B4-BE49-F238E27FC236}">
              <a16:creationId xmlns:a16="http://schemas.microsoft.com/office/drawing/2014/main" id="{6D530A38-EFA5-487F-AB5F-3434972A60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983325" y="9991725"/>
          <a:ext cx="23050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543175" cy="0"/>
    <xdr:pic>
      <xdr:nvPicPr>
        <xdr:cNvPr id="391" name="image1.jpg" descr="G:\KTP.jpg">
          <a:extLst>
            <a:ext uri="{FF2B5EF4-FFF2-40B4-BE49-F238E27FC236}">
              <a16:creationId xmlns:a16="http://schemas.microsoft.com/office/drawing/2014/main" id="{AFF045FE-F537-4871-A52B-06D16500FB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5431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048000" cy="0"/>
    <xdr:pic>
      <xdr:nvPicPr>
        <xdr:cNvPr id="392" name="image1.jpg" descr="G:\KTP.jpg">
          <a:extLst>
            <a:ext uri="{FF2B5EF4-FFF2-40B4-BE49-F238E27FC236}">
              <a16:creationId xmlns:a16="http://schemas.microsoft.com/office/drawing/2014/main" id="{EC881B63-F8D3-481B-A8E3-DBEA61DF86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0480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048000" cy="0"/>
    <xdr:pic>
      <xdr:nvPicPr>
        <xdr:cNvPr id="393" name="image1.jpg" descr="G:\KTP.jpg">
          <a:extLst>
            <a:ext uri="{FF2B5EF4-FFF2-40B4-BE49-F238E27FC236}">
              <a16:creationId xmlns:a16="http://schemas.microsoft.com/office/drawing/2014/main" id="{66D07ECC-69CC-4BA8-8A56-0E314BD3E1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0480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394" name="image1.jpg" descr="G:\KTP.jpg">
          <a:extLst>
            <a:ext uri="{FF2B5EF4-FFF2-40B4-BE49-F238E27FC236}">
              <a16:creationId xmlns:a16="http://schemas.microsoft.com/office/drawing/2014/main" id="{8F98804B-051B-46CD-B640-B3A47BE1020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395" name="image1.jpg" descr="G:\KTP.jpg">
          <a:extLst>
            <a:ext uri="{FF2B5EF4-FFF2-40B4-BE49-F238E27FC236}">
              <a16:creationId xmlns:a16="http://schemas.microsoft.com/office/drawing/2014/main" id="{0CB3D127-2C20-4E49-BE6D-5769E49579B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396" name="image1.jpg" descr="G:\KTP.jpg">
          <a:extLst>
            <a:ext uri="{FF2B5EF4-FFF2-40B4-BE49-F238E27FC236}">
              <a16:creationId xmlns:a16="http://schemas.microsoft.com/office/drawing/2014/main" id="{4F838634-E99F-4B6A-9CF7-927DCEC564B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397" name="image1.jpg" descr="G:\KTP.jpg">
          <a:extLst>
            <a:ext uri="{FF2B5EF4-FFF2-40B4-BE49-F238E27FC236}">
              <a16:creationId xmlns:a16="http://schemas.microsoft.com/office/drawing/2014/main" id="{FD00ACF7-9D5E-4699-AF1C-2C47306DFD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398" name="image1.jpg" descr="G:\KTP.jpg">
          <a:extLst>
            <a:ext uri="{FF2B5EF4-FFF2-40B4-BE49-F238E27FC236}">
              <a16:creationId xmlns:a16="http://schemas.microsoft.com/office/drawing/2014/main" id="{18AEA747-29DA-4C2E-8D27-7FDB3702371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399" name="image1.jpg" descr="G:\KTP.jpg">
          <a:extLst>
            <a:ext uri="{FF2B5EF4-FFF2-40B4-BE49-F238E27FC236}">
              <a16:creationId xmlns:a16="http://schemas.microsoft.com/office/drawing/2014/main" id="{5D09D18E-ABA1-4123-921D-5D1F2A7367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400" name="image1.jpg" descr="G:\KTP.jpg">
          <a:extLst>
            <a:ext uri="{FF2B5EF4-FFF2-40B4-BE49-F238E27FC236}">
              <a16:creationId xmlns:a16="http://schemas.microsoft.com/office/drawing/2014/main" id="{F19D3245-1049-4F84-8526-390E97CB7E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401" name="image1.jpg" descr="G:\KTP.jpg">
          <a:extLst>
            <a:ext uri="{FF2B5EF4-FFF2-40B4-BE49-F238E27FC236}">
              <a16:creationId xmlns:a16="http://schemas.microsoft.com/office/drawing/2014/main" id="{3818C0AC-1BAE-486D-AFD9-0EFD791B26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402" name="image1.jpg" descr="G:\KTP.jpg">
          <a:extLst>
            <a:ext uri="{FF2B5EF4-FFF2-40B4-BE49-F238E27FC236}">
              <a16:creationId xmlns:a16="http://schemas.microsoft.com/office/drawing/2014/main" id="{D1EA1ABF-3768-4774-958F-CD8EDB01A8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543175" cy="0"/>
    <xdr:pic>
      <xdr:nvPicPr>
        <xdr:cNvPr id="403" name="image1.jpg" descr="G:\KTP.jpg">
          <a:extLst>
            <a:ext uri="{FF2B5EF4-FFF2-40B4-BE49-F238E27FC236}">
              <a16:creationId xmlns:a16="http://schemas.microsoft.com/office/drawing/2014/main" id="{6AB8F4A9-83C6-4394-A820-39E819BB5D1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5431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404" name="image1.jpg" descr="G:\KTP.jpg">
          <a:extLst>
            <a:ext uri="{FF2B5EF4-FFF2-40B4-BE49-F238E27FC236}">
              <a16:creationId xmlns:a16="http://schemas.microsoft.com/office/drawing/2014/main" id="{C94BD94C-86A9-4CEB-8213-FBBDEAF764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405" name="image1.jpg" descr="G:\KTP.jpg">
          <a:extLst>
            <a:ext uri="{FF2B5EF4-FFF2-40B4-BE49-F238E27FC236}">
              <a16:creationId xmlns:a16="http://schemas.microsoft.com/office/drawing/2014/main" id="{0C478039-9780-495F-9B1A-022B0CC983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406" name="image1.jpg" descr="G:\KTP.jpg">
          <a:extLst>
            <a:ext uri="{FF2B5EF4-FFF2-40B4-BE49-F238E27FC236}">
              <a16:creationId xmlns:a16="http://schemas.microsoft.com/office/drawing/2014/main" id="{0BB42B6E-2DB2-410B-85F6-AEE6653668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407" name="image1.jpg" descr="G:\KTP.jpg">
          <a:extLst>
            <a:ext uri="{FF2B5EF4-FFF2-40B4-BE49-F238E27FC236}">
              <a16:creationId xmlns:a16="http://schemas.microsoft.com/office/drawing/2014/main" id="{55AA222F-87F2-42D7-879C-7673C446E4D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408" name="image1.jpg" descr="G:\KTP.jpg">
          <a:extLst>
            <a:ext uri="{FF2B5EF4-FFF2-40B4-BE49-F238E27FC236}">
              <a16:creationId xmlns:a16="http://schemas.microsoft.com/office/drawing/2014/main" id="{A21E89C4-5579-45E8-BAE2-BE3B0D3D9C0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409" name="image1.jpg" descr="G:\KTP.jpg">
          <a:extLst>
            <a:ext uri="{FF2B5EF4-FFF2-40B4-BE49-F238E27FC236}">
              <a16:creationId xmlns:a16="http://schemas.microsoft.com/office/drawing/2014/main" id="{21BA5F21-D18E-49BB-B242-55F521E91A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410" name="image1.jpg" descr="G:\KTP.jpg">
          <a:extLst>
            <a:ext uri="{FF2B5EF4-FFF2-40B4-BE49-F238E27FC236}">
              <a16:creationId xmlns:a16="http://schemas.microsoft.com/office/drawing/2014/main" id="{262DE108-598C-48B7-8FA8-39EF7E4B64A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411" name="image1.jpg" descr="G:\KTP.jpg">
          <a:extLst>
            <a:ext uri="{FF2B5EF4-FFF2-40B4-BE49-F238E27FC236}">
              <a16:creationId xmlns:a16="http://schemas.microsoft.com/office/drawing/2014/main" id="{C4012597-6CB6-4A7B-8A9C-BE0FFED01D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412" name="image1.jpg" descr="G:\KTP.jpg">
          <a:extLst>
            <a:ext uri="{FF2B5EF4-FFF2-40B4-BE49-F238E27FC236}">
              <a16:creationId xmlns:a16="http://schemas.microsoft.com/office/drawing/2014/main" id="{11D3297C-1D02-403A-A784-C115F1D7163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413" name="image1.jpg" descr="G:\KTP.jpg">
          <a:extLst>
            <a:ext uri="{FF2B5EF4-FFF2-40B4-BE49-F238E27FC236}">
              <a16:creationId xmlns:a16="http://schemas.microsoft.com/office/drawing/2014/main" id="{FB61D51F-FB33-4FE6-A4AF-BCE80BDE24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543175" cy="0"/>
    <xdr:pic>
      <xdr:nvPicPr>
        <xdr:cNvPr id="414" name="image1.jpg" descr="G:\KTP.jpg">
          <a:extLst>
            <a:ext uri="{FF2B5EF4-FFF2-40B4-BE49-F238E27FC236}">
              <a16:creationId xmlns:a16="http://schemas.microsoft.com/office/drawing/2014/main" id="{7DD49DDA-32B8-4899-87DB-7E5463D210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5431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552700" cy="0"/>
    <xdr:pic>
      <xdr:nvPicPr>
        <xdr:cNvPr id="415" name="image1.jpg" descr="G:\KTP.jpg">
          <a:extLst>
            <a:ext uri="{FF2B5EF4-FFF2-40B4-BE49-F238E27FC236}">
              <a16:creationId xmlns:a16="http://schemas.microsoft.com/office/drawing/2014/main" id="{BAF439DA-A652-4125-87AB-BE543218D63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5527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238500" cy="0"/>
    <xdr:pic>
      <xdr:nvPicPr>
        <xdr:cNvPr id="416" name="image1.jpg" descr="G:\KTP.jpg">
          <a:extLst>
            <a:ext uri="{FF2B5EF4-FFF2-40B4-BE49-F238E27FC236}">
              <a16:creationId xmlns:a16="http://schemas.microsoft.com/office/drawing/2014/main" id="{5285D558-7807-4798-8906-04B458E815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2385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238500" cy="0"/>
    <xdr:pic>
      <xdr:nvPicPr>
        <xdr:cNvPr id="417" name="image1.jpg" descr="G:\KTP.jpg">
          <a:extLst>
            <a:ext uri="{FF2B5EF4-FFF2-40B4-BE49-F238E27FC236}">
              <a16:creationId xmlns:a16="http://schemas.microsoft.com/office/drawing/2014/main" id="{E7C454DD-EACA-4E8B-A452-D38C7017AA0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2385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418" name="image1.jpg" descr="G:\KTP.jpg">
          <a:extLst>
            <a:ext uri="{FF2B5EF4-FFF2-40B4-BE49-F238E27FC236}">
              <a16:creationId xmlns:a16="http://schemas.microsoft.com/office/drawing/2014/main" id="{BFDBDCC0-4DB7-47E0-9A45-80347BA53B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419" name="image1.jpg" descr="G:\KTP.jpg">
          <a:extLst>
            <a:ext uri="{FF2B5EF4-FFF2-40B4-BE49-F238E27FC236}">
              <a16:creationId xmlns:a16="http://schemas.microsoft.com/office/drawing/2014/main" id="{21246590-5B4B-4113-8E2B-5BBF353B17B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420" name="image1.jpg" descr="G:\KTP.jpg">
          <a:extLst>
            <a:ext uri="{FF2B5EF4-FFF2-40B4-BE49-F238E27FC236}">
              <a16:creationId xmlns:a16="http://schemas.microsoft.com/office/drawing/2014/main" id="{1224383C-1439-45F1-9EBB-2F17C6E7B3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421" name="image1.jpg" descr="G:\KTP.jpg">
          <a:extLst>
            <a:ext uri="{FF2B5EF4-FFF2-40B4-BE49-F238E27FC236}">
              <a16:creationId xmlns:a16="http://schemas.microsoft.com/office/drawing/2014/main" id="{D3821DA3-24E3-4549-9724-EC91C63636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422" name="image1.jpg" descr="G:\KTP.jpg">
          <a:extLst>
            <a:ext uri="{FF2B5EF4-FFF2-40B4-BE49-F238E27FC236}">
              <a16:creationId xmlns:a16="http://schemas.microsoft.com/office/drawing/2014/main" id="{4DA69257-68F4-4069-BA7F-5C4E73FBCF3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423" name="image1.jpg" descr="G:\KTP.jpg">
          <a:extLst>
            <a:ext uri="{FF2B5EF4-FFF2-40B4-BE49-F238E27FC236}">
              <a16:creationId xmlns:a16="http://schemas.microsoft.com/office/drawing/2014/main" id="{85C5F116-0E33-475A-9D63-8A89A49D0C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424" name="image1.jpg" descr="G:\KTP.jpg">
          <a:extLst>
            <a:ext uri="{FF2B5EF4-FFF2-40B4-BE49-F238E27FC236}">
              <a16:creationId xmlns:a16="http://schemas.microsoft.com/office/drawing/2014/main" id="{47EC33A0-780E-4C46-9D47-2263EDBAF99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425" name="image1.jpg" descr="G:\KTP.jpg">
          <a:extLst>
            <a:ext uri="{FF2B5EF4-FFF2-40B4-BE49-F238E27FC236}">
              <a16:creationId xmlns:a16="http://schemas.microsoft.com/office/drawing/2014/main" id="{F3BFC710-ABEE-4AD3-85BC-7F66F04DB6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426" name="image1.jpg" descr="G:\KTP.jpg">
          <a:extLst>
            <a:ext uri="{FF2B5EF4-FFF2-40B4-BE49-F238E27FC236}">
              <a16:creationId xmlns:a16="http://schemas.microsoft.com/office/drawing/2014/main" id="{A0F041A1-5C6C-48C7-AED1-A036A4CA8B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552700" cy="0"/>
    <xdr:pic>
      <xdr:nvPicPr>
        <xdr:cNvPr id="427" name="image1.jpg" descr="G:\KTP.jpg">
          <a:extLst>
            <a:ext uri="{FF2B5EF4-FFF2-40B4-BE49-F238E27FC236}">
              <a16:creationId xmlns:a16="http://schemas.microsoft.com/office/drawing/2014/main" id="{3FFCC12E-37D0-41A9-B422-604BCB6A7F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5527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428" name="image1.jpg" descr="G:\KTP.jpg">
          <a:extLst>
            <a:ext uri="{FF2B5EF4-FFF2-40B4-BE49-F238E27FC236}">
              <a16:creationId xmlns:a16="http://schemas.microsoft.com/office/drawing/2014/main" id="{3493F70A-7D7A-45B9-A3CA-0D238BEA55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429" name="image1.jpg" descr="G:\KTP.jpg">
          <a:extLst>
            <a:ext uri="{FF2B5EF4-FFF2-40B4-BE49-F238E27FC236}">
              <a16:creationId xmlns:a16="http://schemas.microsoft.com/office/drawing/2014/main" id="{978B7D9E-1DCE-4A6D-8603-10862CD706B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430" name="image1.jpg" descr="G:\KTP.jpg">
          <a:extLst>
            <a:ext uri="{FF2B5EF4-FFF2-40B4-BE49-F238E27FC236}">
              <a16:creationId xmlns:a16="http://schemas.microsoft.com/office/drawing/2014/main" id="{E5A8A5F3-7443-4D00-9A5B-D20805325DE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431" name="image1.jpg" descr="G:\KTP.jpg">
          <a:extLst>
            <a:ext uri="{FF2B5EF4-FFF2-40B4-BE49-F238E27FC236}">
              <a16:creationId xmlns:a16="http://schemas.microsoft.com/office/drawing/2014/main" id="{EC4DB97B-3006-48C2-9761-80270FA097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432" name="image1.jpg" descr="G:\KTP.jpg">
          <a:extLst>
            <a:ext uri="{FF2B5EF4-FFF2-40B4-BE49-F238E27FC236}">
              <a16:creationId xmlns:a16="http://schemas.microsoft.com/office/drawing/2014/main" id="{905FD806-C897-4759-9C9A-21C0B53DA3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433" name="image1.jpg" descr="G:\KTP.jpg">
          <a:extLst>
            <a:ext uri="{FF2B5EF4-FFF2-40B4-BE49-F238E27FC236}">
              <a16:creationId xmlns:a16="http://schemas.microsoft.com/office/drawing/2014/main" id="{DDFDBF51-51EA-4964-8B59-13A182447B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434" name="image1.jpg" descr="G:\KTP.jpg">
          <a:extLst>
            <a:ext uri="{FF2B5EF4-FFF2-40B4-BE49-F238E27FC236}">
              <a16:creationId xmlns:a16="http://schemas.microsoft.com/office/drawing/2014/main" id="{8A7D1905-2F6D-4277-8DDF-75F2CAC7FE0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435" name="image1.jpg" descr="G:\KTP.jpg">
          <a:extLst>
            <a:ext uri="{FF2B5EF4-FFF2-40B4-BE49-F238E27FC236}">
              <a16:creationId xmlns:a16="http://schemas.microsoft.com/office/drawing/2014/main" id="{B1F6D479-0BBF-43B8-8B2D-183CDBE7DC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436" name="image1.jpg" descr="G:\KTP.jpg">
          <a:extLst>
            <a:ext uri="{FF2B5EF4-FFF2-40B4-BE49-F238E27FC236}">
              <a16:creationId xmlns:a16="http://schemas.microsoft.com/office/drawing/2014/main" id="{D98B8712-15E2-48A9-BEE1-0270A3446B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437" name="image1.jpg" descr="G:\KTP.jpg">
          <a:extLst>
            <a:ext uri="{FF2B5EF4-FFF2-40B4-BE49-F238E27FC236}">
              <a16:creationId xmlns:a16="http://schemas.microsoft.com/office/drawing/2014/main" id="{0031FF67-2937-49ED-BD47-1CB00D16C40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552700" cy="0"/>
    <xdr:pic>
      <xdr:nvPicPr>
        <xdr:cNvPr id="438" name="image1.jpg" descr="G:\KTP.jpg">
          <a:extLst>
            <a:ext uri="{FF2B5EF4-FFF2-40B4-BE49-F238E27FC236}">
              <a16:creationId xmlns:a16="http://schemas.microsoft.com/office/drawing/2014/main" id="{58A4D07D-45E8-4307-8CA6-A5C5E55C339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5527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552700" cy="0"/>
    <xdr:pic>
      <xdr:nvPicPr>
        <xdr:cNvPr id="439" name="image1.jpg" descr="G:\KTP.jpg">
          <a:extLst>
            <a:ext uri="{FF2B5EF4-FFF2-40B4-BE49-F238E27FC236}">
              <a16:creationId xmlns:a16="http://schemas.microsoft.com/office/drawing/2014/main" id="{46B6C772-3DCF-4163-8FA2-3724B127A6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5527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238500" cy="0"/>
    <xdr:pic>
      <xdr:nvPicPr>
        <xdr:cNvPr id="440" name="image1.jpg" descr="G:\KTP.jpg">
          <a:extLst>
            <a:ext uri="{FF2B5EF4-FFF2-40B4-BE49-F238E27FC236}">
              <a16:creationId xmlns:a16="http://schemas.microsoft.com/office/drawing/2014/main" id="{958DC5A9-3BDB-44CD-9A45-87E42675A0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2385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238500" cy="0"/>
    <xdr:pic>
      <xdr:nvPicPr>
        <xdr:cNvPr id="441" name="image1.jpg" descr="G:\KTP.jpg">
          <a:extLst>
            <a:ext uri="{FF2B5EF4-FFF2-40B4-BE49-F238E27FC236}">
              <a16:creationId xmlns:a16="http://schemas.microsoft.com/office/drawing/2014/main" id="{81567040-E62A-4026-B8CD-B889B16CC42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2385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442" name="image1.jpg" descr="G:\KTP.jpg">
          <a:extLst>
            <a:ext uri="{FF2B5EF4-FFF2-40B4-BE49-F238E27FC236}">
              <a16:creationId xmlns:a16="http://schemas.microsoft.com/office/drawing/2014/main" id="{3E81A3E0-0B22-44E9-9897-BA0F43D2FF0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443" name="image1.jpg" descr="G:\KTP.jpg">
          <a:extLst>
            <a:ext uri="{FF2B5EF4-FFF2-40B4-BE49-F238E27FC236}">
              <a16:creationId xmlns:a16="http://schemas.microsoft.com/office/drawing/2014/main" id="{5ECCD7A0-7260-4782-9316-60F376FC622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444" name="image1.jpg" descr="G:\KTP.jpg">
          <a:extLst>
            <a:ext uri="{FF2B5EF4-FFF2-40B4-BE49-F238E27FC236}">
              <a16:creationId xmlns:a16="http://schemas.microsoft.com/office/drawing/2014/main" id="{2A3E361A-FB2C-4BA6-B6D2-A17C46C0A8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445" name="image1.jpg" descr="G:\KTP.jpg">
          <a:extLst>
            <a:ext uri="{FF2B5EF4-FFF2-40B4-BE49-F238E27FC236}">
              <a16:creationId xmlns:a16="http://schemas.microsoft.com/office/drawing/2014/main" id="{87C6D360-E096-4FB4-9C81-30F2950887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446" name="image1.jpg" descr="G:\KTP.jpg">
          <a:extLst>
            <a:ext uri="{FF2B5EF4-FFF2-40B4-BE49-F238E27FC236}">
              <a16:creationId xmlns:a16="http://schemas.microsoft.com/office/drawing/2014/main" id="{B165243D-09EE-4AA3-BBF7-4B14F88F6BE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447" name="image1.jpg" descr="G:\KTP.jpg">
          <a:extLst>
            <a:ext uri="{FF2B5EF4-FFF2-40B4-BE49-F238E27FC236}">
              <a16:creationId xmlns:a16="http://schemas.microsoft.com/office/drawing/2014/main" id="{D326A10A-2829-485A-A96C-249B4CC2DF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448" name="image1.jpg" descr="G:\KTP.jpg">
          <a:extLst>
            <a:ext uri="{FF2B5EF4-FFF2-40B4-BE49-F238E27FC236}">
              <a16:creationId xmlns:a16="http://schemas.microsoft.com/office/drawing/2014/main" id="{5D3E5805-D7F8-4E54-B7DB-504A94FD17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449" name="image1.jpg" descr="G:\KTP.jpg">
          <a:extLst>
            <a:ext uri="{FF2B5EF4-FFF2-40B4-BE49-F238E27FC236}">
              <a16:creationId xmlns:a16="http://schemas.microsoft.com/office/drawing/2014/main" id="{0AA8A684-A5A0-41E1-8F13-7F14745401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450" name="image1.jpg" descr="G:\KTP.jpg">
          <a:extLst>
            <a:ext uri="{FF2B5EF4-FFF2-40B4-BE49-F238E27FC236}">
              <a16:creationId xmlns:a16="http://schemas.microsoft.com/office/drawing/2014/main" id="{3D08C379-8747-4B81-95AD-379B9029C3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552700" cy="0"/>
    <xdr:pic>
      <xdr:nvPicPr>
        <xdr:cNvPr id="451" name="image1.jpg" descr="G:\KTP.jpg">
          <a:extLst>
            <a:ext uri="{FF2B5EF4-FFF2-40B4-BE49-F238E27FC236}">
              <a16:creationId xmlns:a16="http://schemas.microsoft.com/office/drawing/2014/main" id="{A49771E3-F391-490B-B565-6E1DF62D8AE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5527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452" name="image1.jpg" descr="G:\KTP.jpg">
          <a:extLst>
            <a:ext uri="{FF2B5EF4-FFF2-40B4-BE49-F238E27FC236}">
              <a16:creationId xmlns:a16="http://schemas.microsoft.com/office/drawing/2014/main" id="{6BDA4884-C40B-4947-ACD9-52DCC4E9969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453" name="image1.jpg" descr="G:\KTP.jpg">
          <a:extLst>
            <a:ext uri="{FF2B5EF4-FFF2-40B4-BE49-F238E27FC236}">
              <a16:creationId xmlns:a16="http://schemas.microsoft.com/office/drawing/2014/main" id="{91A8AD11-A6B1-4A54-9D41-88367D42FC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454" name="image1.jpg" descr="G:\KTP.jpg">
          <a:extLst>
            <a:ext uri="{FF2B5EF4-FFF2-40B4-BE49-F238E27FC236}">
              <a16:creationId xmlns:a16="http://schemas.microsoft.com/office/drawing/2014/main" id="{32FFF853-E960-4C65-946D-D0E3FD9302B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455" name="image1.jpg" descr="G:\KTP.jpg">
          <a:extLst>
            <a:ext uri="{FF2B5EF4-FFF2-40B4-BE49-F238E27FC236}">
              <a16:creationId xmlns:a16="http://schemas.microsoft.com/office/drawing/2014/main" id="{0DB27368-A8F8-4EA2-94C8-9288ED9147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456" name="image1.jpg" descr="G:\KTP.jpg">
          <a:extLst>
            <a:ext uri="{FF2B5EF4-FFF2-40B4-BE49-F238E27FC236}">
              <a16:creationId xmlns:a16="http://schemas.microsoft.com/office/drawing/2014/main" id="{465E2396-90E0-4D47-B8A2-062D8E9EDF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457" name="image1.jpg" descr="G:\KTP.jpg">
          <a:extLst>
            <a:ext uri="{FF2B5EF4-FFF2-40B4-BE49-F238E27FC236}">
              <a16:creationId xmlns:a16="http://schemas.microsoft.com/office/drawing/2014/main" id="{21EA708E-7341-4D22-BF91-DEA5AD1369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458" name="image1.jpg" descr="G:\KTP.jpg">
          <a:extLst>
            <a:ext uri="{FF2B5EF4-FFF2-40B4-BE49-F238E27FC236}">
              <a16:creationId xmlns:a16="http://schemas.microsoft.com/office/drawing/2014/main" id="{F9D9FC53-6B41-4363-9D0B-44E6907B90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459" name="image1.jpg" descr="G:\KTP.jpg">
          <a:extLst>
            <a:ext uri="{FF2B5EF4-FFF2-40B4-BE49-F238E27FC236}">
              <a16:creationId xmlns:a16="http://schemas.microsoft.com/office/drawing/2014/main" id="{0A58D1EC-E322-463A-B3D5-8FEF275D29A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460" name="image1.jpg" descr="G:\KTP.jpg">
          <a:extLst>
            <a:ext uri="{FF2B5EF4-FFF2-40B4-BE49-F238E27FC236}">
              <a16:creationId xmlns:a16="http://schemas.microsoft.com/office/drawing/2014/main" id="{516376E4-987A-4DC5-AC01-D2601C4B67F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461" name="image1.jpg" descr="G:\KTP.jpg">
          <a:extLst>
            <a:ext uri="{FF2B5EF4-FFF2-40B4-BE49-F238E27FC236}">
              <a16:creationId xmlns:a16="http://schemas.microsoft.com/office/drawing/2014/main" id="{FB554B46-FCE1-4A87-BFA2-DBB16B3CE82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552700" cy="0"/>
    <xdr:pic>
      <xdr:nvPicPr>
        <xdr:cNvPr id="462" name="image1.jpg" descr="G:\KTP.jpg">
          <a:extLst>
            <a:ext uri="{FF2B5EF4-FFF2-40B4-BE49-F238E27FC236}">
              <a16:creationId xmlns:a16="http://schemas.microsoft.com/office/drawing/2014/main" id="{3ADD92AE-E62B-4E95-B6AC-DA8AC1D8A6F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5527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552700" cy="0"/>
    <xdr:pic>
      <xdr:nvPicPr>
        <xdr:cNvPr id="463" name="image1.jpg" descr="G:\KTP.jpg">
          <a:extLst>
            <a:ext uri="{FF2B5EF4-FFF2-40B4-BE49-F238E27FC236}">
              <a16:creationId xmlns:a16="http://schemas.microsoft.com/office/drawing/2014/main" id="{0CA04956-5FF0-43C1-95B7-C0DCDB7FAA9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5527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238500" cy="0"/>
    <xdr:pic>
      <xdr:nvPicPr>
        <xdr:cNvPr id="464" name="image1.jpg" descr="G:\KTP.jpg">
          <a:extLst>
            <a:ext uri="{FF2B5EF4-FFF2-40B4-BE49-F238E27FC236}">
              <a16:creationId xmlns:a16="http://schemas.microsoft.com/office/drawing/2014/main" id="{332B682B-FC5B-4686-B8C9-CCDAEAC791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2385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238500" cy="0"/>
    <xdr:pic>
      <xdr:nvPicPr>
        <xdr:cNvPr id="465" name="image1.jpg" descr="G:\KTP.jpg">
          <a:extLst>
            <a:ext uri="{FF2B5EF4-FFF2-40B4-BE49-F238E27FC236}">
              <a16:creationId xmlns:a16="http://schemas.microsoft.com/office/drawing/2014/main" id="{D63BC992-3D27-4ECD-8EE7-150ACB1237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2385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466" name="image1.jpg" descr="G:\KTP.jpg">
          <a:extLst>
            <a:ext uri="{FF2B5EF4-FFF2-40B4-BE49-F238E27FC236}">
              <a16:creationId xmlns:a16="http://schemas.microsoft.com/office/drawing/2014/main" id="{7105D7E5-D4C0-4792-8997-E93718624F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467" name="image1.jpg" descr="G:\KTP.jpg">
          <a:extLst>
            <a:ext uri="{FF2B5EF4-FFF2-40B4-BE49-F238E27FC236}">
              <a16:creationId xmlns:a16="http://schemas.microsoft.com/office/drawing/2014/main" id="{A14B1271-05D2-406D-BEC2-D25FF329F32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468" name="image1.jpg" descr="G:\KTP.jpg">
          <a:extLst>
            <a:ext uri="{FF2B5EF4-FFF2-40B4-BE49-F238E27FC236}">
              <a16:creationId xmlns:a16="http://schemas.microsoft.com/office/drawing/2014/main" id="{5A47F3BA-7F78-46FC-93C3-2FDA73EF56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469" name="image1.jpg" descr="G:\KTP.jpg">
          <a:extLst>
            <a:ext uri="{FF2B5EF4-FFF2-40B4-BE49-F238E27FC236}">
              <a16:creationId xmlns:a16="http://schemas.microsoft.com/office/drawing/2014/main" id="{06EF01CD-18DE-44AC-B65B-55FB17DBE1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470" name="image1.jpg" descr="G:\KTP.jpg">
          <a:extLst>
            <a:ext uri="{FF2B5EF4-FFF2-40B4-BE49-F238E27FC236}">
              <a16:creationId xmlns:a16="http://schemas.microsoft.com/office/drawing/2014/main" id="{4875F546-3EA5-4BF4-9DE3-0486E0F649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471" name="image1.jpg" descr="G:\KTP.jpg">
          <a:extLst>
            <a:ext uri="{FF2B5EF4-FFF2-40B4-BE49-F238E27FC236}">
              <a16:creationId xmlns:a16="http://schemas.microsoft.com/office/drawing/2014/main" id="{F548082F-6E18-45D2-BBFD-885868E922A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472" name="image1.jpg" descr="G:\KTP.jpg">
          <a:extLst>
            <a:ext uri="{FF2B5EF4-FFF2-40B4-BE49-F238E27FC236}">
              <a16:creationId xmlns:a16="http://schemas.microsoft.com/office/drawing/2014/main" id="{89E3BC18-98B7-4484-886C-B506B3F97B9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473" name="image1.jpg" descr="G:\KTP.jpg">
          <a:extLst>
            <a:ext uri="{FF2B5EF4-FFF2-40B4-BE49-F238E27FC236}">
              <a16:creationId xmlns:a16="http://schemas.microsoft.com/office/drawing/2014/main" id="{E0339A12-B2E9-4856-AEDD-7399E06119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474" name="image1.jpg" descr="G:\KTP.jpg">
          <a:extLst>
            <a:ext uri="{FF2B5EF4-FFF2-40B4-BE49-F238E27FC236}">
              <a16:creationId xmlns:a16="http://schemas.microsoft.com/office/drawing/2014/main" id="{65A02A20-9C72-4F59-9389-5E897CC631A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552700" cy="0"/>
    <xdr:pic>
      <xdr:nvPicPr>
        <xdr:cNvPr id="475" name="image1.jpg" descr="G:\KTP.jpg">
          <a:extLst>
            <a:ext uri="{FF2B5EF4-FFF2-40B4-BE49-F238E27FC236}">
              <a16:creationId xmlns:a16="http://schemas.microsoft.com/office/drawing/2014/main" id="{59D4DC5B-9913-488A-83DE-A135E8B411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5527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476" name="image1.jpg" descr="G:\KTP.jpg">
          <a:extLst>
            <a:ext uri="{FF2B5EF4-FFF2-40B4-BE49-F238E27FC236}">
              <a16:creationId xmlns:a16="http://schemas.microsoft.com/office/drawing/2014/main" id="{04EA69CC-ACCC-4F8E-A300-936FEB24F0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477" name="image1.jpg" descr="G:\KTP.jpg">
          <a:extLst>
            <a:ext uri="{FF2B5EF4-FFF2-40B4-BE49-F238E27FC236}">
              <a16:creationId xmlns:a16="http://schemas.microsoft.com/office/drawing/2014/main" id="{98BA0FF4-9772-4D51-8945-D560D0552B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478" name="image1.jpg" descr="G:\KTP.jpg">
          <a:extLst>
            <a:ext uri="{FF2B5EF4-FFF2-40B4-BE49-F238E27FC236}">
              <a16:creationId xmlns:a16="http://schemas.microsoft.com/office/drawing/2014/main" id="{74630DDD-9AA6-4947-8D80-004A110D58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479" name="image1.jpg" descr="G:\KTP.jpg">
          <a:extLst>
            <a:ext uri="{FF2B5EF4-FFF2-40B4-BE49-F238E27FC236}">
              <a16:creationId xmlns:a16="http://schemas.microsoft.com/office/drawing/2014/main" id="{1787B9E1-A982-4C42-A866-4FAC40C1F5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480" name="image1.jpg" descr="G:\KTP.jpg">
          <a:extLst>
            <a:ext uri="{FF2B5EF4-FFF2-40B4-BE49-F238E27FC236}">
              <a16:creationId xmlns:a16="http://schemas.microsoft.com/office/drawing/2014/main" id="{EADC545B-4161-4DFF-B45E-4B70D812AB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481" name="image1.jpg" descr="G:\KTP.jpg">
          <a:extLst>
            <a:ext uri="{FF2B5EF4-FFF2-40B4-BE49-F238E27FC236}">
              <a16:creationId xmlns:a16="http://schemas.microsoft.com/office/drawing/2014/main" id="{9AF8B3B6-358D-4C6D-AE54-A846AE95BD0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482" name="image1.jpg" descr="G:\KTP.jpg">
          <a:extLst>
            <a:ext uri="{FF2B5EF4-FFF2-40B4-BE49-F238E27FC236}">
              <a16:creationId xmlns:a16="http://schemas.microsoft.com/office/drawing/2014/main" id="{B2336BA9-927E-4FD0-9A1F-F0C2DE07998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483" name="image1.jpg" descr="G:\KTP.jpg">
          <a:extLst>
            <a:ext uri="{FF2B5EF4-FFF2-40B4-BE49-F238E27FC236}">
              <a16:creationId xmlns:a16="http://schemas.microsoft.com/office/drawing/2014/main" id="{60B49F54-1705-4889-9B13-55F536F71E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484" name="image1.jpg" descr="G:\KTP.jpg">
          <a:extLst>
            <a:ext uri="{FF2B5EF4-FFF2-40B4-BE49-F238E27FC236}">
              <a16:creationId xmlns:a16="http://schemas.microsoft.com/office/drawing/2014/main" id="{64D84925-64CE-4C03-85E3-8518320F2BC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485" name="image1.jpg" descr="G:\KTP.jpg">
          <a:extLst>
            <a:ext uri="{FF2B5EF4-FFF2-40B4-BE49-F238E27FC236}">
              <a16:creationId xmlns:a16="http://schemas.microsoft.com/office/drawing/2014/main" id="{0B9F3E76-43A2-43AD-8A5E-0B5DFD2073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552700" cy="0"/>
    <xdr:pic>
      <xdr:nvPicPr>
        <xdr:cNvPr id="486" name="image1.jpg" descr="G:\KTP.jpg">
          <a:extLst>
            <a:ext uri="{FF2B5EF4-FFF2-40B4-BE49-F238E27FC236}">
              <a16:creationId xmlns:a16="http://schemas.microsoft.com/office/drawing/2014/main" id="{FDE9431D-3F43-4793-8F29-01AC48D3E2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5527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543175" cy="0"/>
    <xdr:pic>
      <xdr:nvPicPr>
        <xdr:cNvPr id="487" name="image1.jpg" descr="G:\KTP.jpg">
          <a:extLst>
            <a:ext uri="{FF2B5EF4-FFF2-40B4-BE49-F238E27FC236}">
              <a16:creationId xmlns:a16="http://schemas.microsoft.com/office/drawing/2014/main" id="{8BBFC440-D4E4-4298-A8B4-A02FD71BC4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5431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048000" cy="0"/>
    <xdr:pic>
      <xdr:nvPicPr>
        <xdr:cNvPr id="488" name="image1.jpg" descr="G:\KTP.jpg">
          <a:extLst>
            <a:ext uri="{FF2B5EF4-FFF2-40B4-BE49-F238E27FC236}">
              <a16:creationId xmlns:a16="http://schemas.microsoft.com/office/drawing/2014/main" id="{0BC62238-EBE8-4FF1-AAE3-56FD483B95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0480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048000" cy="0"/>
    <xdr:pic>
      <xdr:nvPicPr>
        <xdr:cNvPr id="489" name="image1.jpg" descr="G:\KTP.jpg">
          <a:extLst>
            <a:ext uri="{FF2B5EF4-FFF2-40B4-BE49-F238E27FC236}">
              <a16:creationId xmlns:a16="http://schemas.microsoft.com/office/drawing/2014/main" id="{9E506D33-B3F3-489C-AE3A-29800E84D7E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0480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05200" cy="0"/>
    <xdr:pic>
      <xdr:nvPicPr>
        <xdr:cNvPr id="490" name="image1.jpg" descr="G:\KTP.jpg">
          <a:extLst>
            <a:ext uri="{FF2B5EF4-FFF2-40B4-BE49-F238E27FC236}">
              <a16:creationId xmlns:a16="http://schemas.microsoft.com/office/drawing/2014/main" id="{93AF6C94-3C47-46AA-B76E-49EAB3E257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052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05200" cy="0"/>
    <xdr:pic>
      <xdr:nvPicPr>
        <xdr:cNvPr id="491" name="image1.jpg" descr="G:\KTP.jpg">
          <a:extLst>
            <a:ext uri="{FF2B5EF4-FFF2-40B4-BE49-F238E27FC236}">
              <a16:creationId xmlns:a16="http://schemas.microsoft.com/office/drawing/2014/main" id="{526CEF5D-1443-4D78-8720-7170A0BF8B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052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05200" cy="0"/>
    <xdr:pic>
      <xdr:nvPicPr>
        <xdr:cNvPr id="492" name="image1.jpg" descr="G:\KTP.jpg">
          <a:extLst>
            <a:ext uri="{FF2B5EF4-FFF2-40B4-BE49-F238E27FC236}">
              <a16:creationId xmlns:a16="http://schemas.microsoft.com/office/drawing/2014/main" id="{2770D925-8AC0-4F6F-95A0-8770CEA2EC6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052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67275" cy="0"/>
    <xdr:pic>
      <xdr:nvPicPr>
        <xdr:cNvPr id="493" name="image1.jpg" descr="G:\KTP.jpg">
          <a:extLst>
            <a:ext uri="{FF2B5EF4-FFF2-40B4-BE49-F238E27FC236}">
              <a16:creationId xmlns:a16="http://schemas.microsoft.com/office/drawing/2014/main" id="{53700EA2-BE5D-4C00-896A-C40C428AEF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672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67275" cy="0"/>
    <xdr:pic>
      <xdr:nvPicPr>
        <xdr:cNvPr id="494" name="image1.jpg" descr="G:\KTP.jpg">
          <a:extLst>
            <a:ext uri="{FF2B5EF4-FFF2-40B4-BE49-F238E27FC236}">
              <a16:creationId xmlns:a16="http://schemas.microsoft.com/office/drawing/2014/main" id="{AA0AC2B1-32CB-46EB-B59C-90969B6086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672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495" name="image1.jpg" descr="G:\KTP.jpg">
          <a:extLst>
            <a:ext uri="{FF2B5EF4-FFF2-40B4-BE49-F238E27FC236}">
              <a16:creationId xmlns:a16="http://schemas.microsoft.com/office/drawing/2014/main" id="{31530FBB-76D1-4869-9DC2-9EC5C9D46A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496" name="image1.jpg" descr="G:\KTP.jpg">
          <a:extLst>
            <a:ext uri="{FF2B5EF4-FFF2-40B4-BE49-F238E27FC236}">
              <a16:creationId xmlns:a16="http://schemas.microsoft.com/office/drawing/2014/main" id="{D4A1F00D-4E6E-4A07-BB80-906B843681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497" name="image1.jpg" descr="G:\KTP.jpg">
          <a:extLst>
            <a:ext uri="{FF2B5EF4-FFF2-40B4-BE49-F238E27FC236}">
              <a16:creationId xmlns:a16="http://schemas.microsoft.com/office/drawing/2014/main" id="{D1BD8E7E-DA19-46B1-B9B7-06B0A951CD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67275" cy="0"/>
    <xdr:pic>
      <xdr:nvPicPr>
        <xdr:cNvPr id="498" name="image1.jpg" descr="G:\KTP.jpg">
          <a:extLst>
            <a:ext uri="{FF2B5EF4-FFF2-40B4-BE49-F238E27FC236}">
              <a16:creationId xmlns:a16="http://schemas.microsoft.com/office/drawing/2014/main" id="{A3887CB1-4409-47E3-B9E8-A6D5ECCD84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672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543175" cy="0"/>
    <xdr:pic>
      <xdr:nvPicPr>
        <xdr:cNvPr id="499" name="image1.jpg" descr="G:\KTP.jpg">
          <a:extLst>
            <a:ext uri="{FF2B5EF4-FFF2-40B4-BE49-F238E27FC236}">
              <a16:creationId xmlns:a16="http://schemas.microsoft.com/office/drawing/2014/main" id="{7125C7BC-FBC2-409C-846A-949E54B7C50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5431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05200" cy="0"/>
    <xdr:pic>
      <xdr:nvPicPr>
        <xdr:cNvPr id="500" name="image1.jpg" descr="G:\KTP.jpg">
          <a:extLst>
            <a:ext uri="{FF2B5EF4-FFF2-40B4-BE49-F238E27FC236}">
              <a16:creationId xmlns:a16="http://schemas.microsoft.com/office/drawing/2014/main" id="{14FF72F4-E48F-4ACE-9359-357F2C9DCB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052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05200" cy="0"/>
    <xdr:pic>
      <xdr:nvPicPr>
        <xdr:cNvPr id="501" name="image1.jpg" descr="G:\KTP.jpg">
          <a:extLst>
            <a:ext uri="{FF2B5EF4-FFF2-40B4-BE49-F238E27FC236}">
              <a16:creationId xmlns:a16="http://schemas.microsoft.com/office/drawing/2014/main" id="{B4B7D720-FA74-4765-8E35-94A5C9FB13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052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05200" cy="0"/>
    <xdr:pic>
      <xdr:nvPicPr>
        <xdr:cNvPr id="502" name="image1.jpg" descr="G:\KTP.jpg">
          <a:extLst>
            <a:ext uri="{FF2B5EF4-FFF2-40B4-BE49-F238E27FC236}">
              <a16:creationId xmlns:a16="http://schemas.microsoft.com/office/drawing/2014/main" id="{091C52A2-FF4A-4EC6-BE19-292DD50A1D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052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67275" cy="0"/>
    <xdr:pic>
      <xdr:nvPicPr>
        <xdr:cNvPr id="503" name="image1.jpg" descr="G:\KTP.jpg">
          <a:extLst>
            <a:ext uri="{FF2B5EF4-FFF2-40B4-BE49-F238E27FC236}">
              <a16:creationId xmlns:a16="http://schemas.microsoft.com/office/drawing/2014/main" id="{572E328F-7CF2-4E1C-8ECF-84BE876B3D7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672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67275" cy="0"/>
    <xdr:pic>
      <xdr:nvPicPr>
        <xdr:cNvPr id="504" name="image1.jpg" descr="G:\KTP.jpg">
          <a:extLst>
            <a:ext uri="{FF2B5EF4-FFF2-40B4-BE49-F238E27FC236}">
              <a16:creationId xmlns:a16="http://schemas.microsoft.com/office/drawing/2014/main" id="{53720922-3D48-4911-86F8-7A7BB0BE1D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672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505" name="image1.jpg" descr="G:\KTP.jpg">
          <a:extLst>
            <a:ext uri="{FF2B5EF4-FFF2-40B4-BE49-F238E27FC236}">
              <a16:creationId xmlns:a16="http://schemas.microsoft.com/office/drawing/2014/main" id="{AC28D869-4861-4980-992E-CBEF6294AA9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506" name="image1.jpg" descr="G:\KTP.jpg">
          <a:extLst>
            <a:ext uri="{FF2B5EF4-FFF2-40B4-BE49-F238E27FC236}">
              <a16:creationId xmlns:a16="http://schemas.microsoft.com/office/drawing/2014/main" id="{CCB1CAA1-766C-4BCB-B86B-87A23A5FDC1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507" name="image1.jpg" descr="G:\KTP.jpg">
          <a:extLst>
            <a:ext uri="{FF2B5EF4-FFF2-40B4-BE49-F238E27FC236}">
              <a16:creationId xmlns:a16="http://schemas.microsoft.com/office/drawing/2014/main" id="{D7CD1450-9897-4A88-9A17-090FEED533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67275" cy="0"/>
    <xdr:pic>
      <xdr:nvPicPr>
        <xdr:cNvPr id="508" name="image1.jpg" descr="G:\KTP.jpg">
          <a:extLst>
            <a:ext uri="{FF2B5EF4-FFF2-40B4-BE49-F238E27FC236}">
              <a16:creationId xmlns:a16="http://schemas.microsoft.com/office/drawing/2014/main" id="{DE25835B-06F0-43A9-A7A4-C7359BD96C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672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67275" cy="0"/>
    <xdr:pic>
      <xdr:nvPicPr>
        <xdr:cNvPr id="509" name="image1.jpg" descr="G:\KTP.jpg">
          <a:extLst>
            <a:ext uri="{FF2B5EF4-FFF2-40B4-BE49-F238E27FC236}">
              <a16:creationId xmlns:a16="http://schemas.microsoft.com/office/drawing/2014/main" id="{6EDDA291-357A-4C26-92D4-0C0A83F817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67275" cy="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514350</xdr:colOff>
      <xdr:row>52</xdr:row>
      <xdr:rowOff>0</xdr:rowOff>
    </xdr:from>
    <xdr:ext cx="2752725" cy="0"/>
    <xdr:pic>
      <xdr:nvPicPr>
        <xdr:cNvPr id="510" name="image1.jpg" descr="G:\KTP.jpg">
          <a:extLst>
            <a:ext uri="{FF2B5EF4-FFF2-40B4-BE49-F238E27FC236}">
              <a16:creationId xmlns:a16="http://schemas.microsoft.com/office/drawing/2014/main" id="{ACDD79F5-5C08-42B0-B6E5-818578D4D0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9525" y="9991725"/>
          <a:ext cx="2752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552700" cy="0"/>
    <xdr:pic>
      <xdr:nvPicPr>
        <xdr:cNvPr id="511" name="image1.jpg" descr="G:\KTP.jpg">
          <a:extLst>
            <a:ext uri="{FF2B5EF4-FFF2-40B4-BE49-F238E27FC236}">
              <a16:creationId xmlns:a16="http://schemas.microsoft.com/office/drawing/2014/main" id="{CD66BB20-45A3-40EA-AC1B-659C855D61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5527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228975" cy="0"/>
    <xdr:pic>
      <xdr:nvPicPr>
        <xdr:cNvPr id="512" name="image1.jpg" descr="G:\KTP.jpg">
          <a:extLst>
            <a:ext uri="{FF2B5EF4-FFF2-40B4-BE49-F238E27FC236}">
              <a16:creationId xmlns:a16="http://schemas.microsoft.com/office/drawing/2014/main" id="{E54A9808-F1F9-40D3-81E5-7F09E484900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2289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228975" cy="0"/>
    <xdr:pic>
      <xdr:nvPicPr>
        <xdr:cNvPr id="513" name="image1.jpg" descr="G:\KTP.jpg">
          <a:extLst>
            <a:ext uri="{FF2B5EF4-FFF2-40B4-BE49-F238E27FC236}">
              <a16:creationId xmlns:a16="http://schemas.microsoft.com/office/drawing/2014/main" id="{15D18E17-7E39-4FC3-86D7-25038B7DE1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2289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514" name="image1.jpg" descr="G:\KTP.jpg">
          <a:extLst>
            <a:ext uri="{FF2B5EF4-FFF2-40B4-BE49-F238E27FC236}">
              <a16:creationId xmlns:a16="http://schemas.microsoft.com/office/drawing/2014/main" id="{72901D28-F7F9-4831-B534-511EEBAA67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515" name="image1.jpg" descr="G:\KTP.jpg">
          <a:extLst>
            <a:ext uri="{FF2B5EF4-FFF2-40B4-BE49-F238E27FC236}">
              <a16:creationId xmlns:a16="http://schemas.microsoft.com/office/drawing/2014/main" id="{C8D9DB0E-2AF8-43D2-8C94-E7399DC4C4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516" name="image1.jpg" descr="G:\KTP.jpg">
          <a:extLst>
            <a:ext uri="{FF2B5EF4-FFF2-40B4-BE49-F238E27FC236}">
              <a16:creationId xmlns:a16="http://schemas.microsoft.com/office/drawing/2014/main" id="{7FCA045F-54DA-4681-97B0-BEC1507ABC1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517" name="image1.jpg" descr="G:\KTP.jpg">
          <a:extLst>
            <a:ext uri="{FF2B5EF4-FFF2-40B4-BE49-F238E27FC236}">
              <a16:creationId xmlns:a16="http://schemas.microsoft.com/office/drawing/2014/main" id="{D632BA50-3ADD-4089-BC67-17CFF1057C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518" name="image1.jpg" descr="G:\KTP.jpg">
          <a:extLst>
            <a:ext uri="{FF2B5EF4-FFF2-40B4-BE49-F238E27FC236}">
              <a16:creationId xmlns:a16="http://schemas.microsoft.com/office/drawing/2014/main" id="{8B882D91-40AE-401E-B964-07BB6B2E622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519" name="image1.jpg" descr="G:\KTP.jpg">
          <a:extLst>
            <a:ext uri="{FF2B5EF4-FFF2-40B4-BE49-F238E27FC236}">
              <a16:creationId xmlns:a16="http://schemas.microsoft.com/office/drawing/2014/main" id="{DBCF3F09-2797-4949-A6DA-DE0DA922FBD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520" name="image1.jpg" descr="G:\KTP.jpg">
          <a:extLst>
            <a:ext uri="{FF2B5EF4-FFF2-40B4-BE49-F238E27FC236}">
              <a16:creationId xmlns:a16="http://schemas.microsoft.com/office/drawing/2014/main" id="{5F7E3563-79D6-4069-BC19-BE7D38199FC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521" name="image1.jpg" descr="G:\KTP.jpg">
          <a:extLst>
            <a:ext uri="{FF2B5EF4-FFF2-40B4-BE49-F238E27FC236}">
              <a16:creationId xmlns:a16="http://schemas.microsoft.com/office/drawing/2014/main" id="{CCE0BFC5-8DAE-4A2B-B9C5-2585DC59DF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67275" cy="0"/>
    <xdr:pic>
      <xdr:nvPicPr>
        <xdr:cNvPr id="522" name="image1.jpg" descr="G:\KTP.jpg">
          <a:extLst>
            <a:ext uri="{FF2B5EF4-FFF2-40B4-BE49-F238E27FC236}">
              <a16:creationId xmlns:a16="http://schemas.microsoft.com/office/drawing/2014/main" id="{FF8BF7B3-754A-43D7-B3D5-3E3F7BF3B7A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672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552700" cy="0"/>
    <xdr:pic>
      <xdr:nvPicPr>
        <xdr:cNvPr id="523" name="image1.jpg" descr="G:\KTP.jpg">
          <a:extLst>
            <a:ext uri="{FF2B5EF4-FFF2-40B4-BE49-F238E27FC236}">
              <a16:creationId xmlns:a16="http://schemas.microsoft.com/office/drawing/2014/main" id="{BB0AC454-9B0F-4E8E-BF30-1B51790D81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5527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524" name="image1.jpg" descr="G:\KTP.jpg">
          <a:extLst>
            <a:ext uri="{FF2B5EF4-FFF2-40B4-BE49-F238E27FC236}">
              <a16:creationId xmlns:a16="http://schemas.microsoft.com/office/drawing/2014/main" id="{BB67076E-0EA5-4E68-8489-0D947EAAB9D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525" name="image1.jpg" descr="G:\KTP.jpg">
          <a:extLst>
            <a:ext uri="{FF2B5EF4-FFF2-40B4-BE49-F238E27FC236}">
              <a16:creationId xmlns:a16="http://schemas.microsoft.com/office/drawing/2014/main" id="{D23290BC-9964-4129-ADF0-0F8FF178DD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526" name="image1.jpg" descr="G:\KTP.jpg">
          <a:extLst>
            <a:ext uri="{FF2B5EF4-FFF2-40B4-BE49-F238E27FC236}">
              <a16:creationId xmlns:a16="http://schemas.microsoft.com/office/drawing/2014/main" id="{ECA908B9-C65F-4169-8E4F-D3448342F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527" name="image1.jpg" descr="G:\KTP.jpg">
          <a:extLst>
            <a:ext uri="{FF2B5EF4-FFF2-40B4-BE49-F238E27FC236}">
              <a16:creationId xmlns:a16="http://schemas.microsoft.com/office/drawing/2014/main" id="{957C2C4B-C2D8-4600-A217-47488FEFA5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528" name="image1.jpg" descr="G:\KTP.jpg">
          <a:extLst>
            <a:ext uri="{FF2B5EF4-FFF2-40B4-BE49-F238E27FC236}">
              <a16:creationId xmlns:a16="http://schemas.microsoft.com/office/drawing/2014/main" id="{A6F00CB8-023B-4832-86E1-51EBC14AF3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529" name="image1.jpg" descr="G:\KTP.jpg">
          <a:extLst>
            <a:ext uri="{FF2B5EF4-FFF2-40B4-BE49-F238E27FC236}">
              <a16:creationId xmlns:a16="http://schemas.microsoft.com/office/drawing/2014/main" id="{A217496E-E527-47A6-A99D-4F88FAA0C93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530" name="image1.jpg" descr="G:\KTP.jpg">
          <a:extLst>
            <a:ext uri="{FF2B5EF4-FFF2-40B4-BE49-F238E27FC236}">
              <a16:creationId xmlns:a16="http://schemas.microsoft.com/office/drawing/2014/main" id="{C333EA24-DAB0-4DFB-A7D3-6453E1103F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552700" cy="0"/>
    <xdr:pic>
      <xdr:nvPicPr>
        <xdr:cNvPr id="531" name="image1.jpg" descr="G:\KTP.jpg">
          <a:extLst>
            <a:ext uri="{FF2B5EF4-FFF2-40B4-BE49-F238E27FC236}">
              <a16:creationId xmlns:a16="http://schemas.microsoft.com/office/drawing/2014/main" id="{4B827AA6-3194-4D12-8D71-1EDE5134EA0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5527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228975" cy="0"/>
    <xdr:pic>
      <xdr:nvPicPr>
        <xdr:cNvPr id="532" name="image1.jpg" descr="G:\KTP.jpg">
          <a:extLst>
            <a:ext uri="{FF2B5EF4-FFF2-40B4-BE49-F238E27FC236}">
              <a16:creationId xmlns:a16="http://schemas.microsoft.com/office/drawing/2014/main" id="{81DD0957-F497-449C-AC8C-4F99C0A4B9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2289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228975" cy="0"/>
    <xdr:pic>
      <xdr:nvPicPr>
        <xdr:cNvPr id="533" name="image1.jpg" descr="G:\KTP.jpg">
          <a:extLst>
            <a:ext uri="{FF2B5EF4-FFF2-40B4-BE49-F238E27FC236}">
              <a16:creationId xmlns:a16="http://schemas.microsoft.com/office/drawing/2014/main" id="{B0BED715-49DA-43EB-A966-60774D816A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2289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534" name="image1.jpg" descr="G:\KTP.jpg">
          <a:extLst>
            <a:ext uri="{FF2B5EF4-FFF2-40B4-BE49-F238E27FC236}">
              <a16:creationId xmlns:a16="http://schemas.microsoft.com/office/drawing/2014/main" id="{D597F7C6-9D90-4072-BB7D-F1C0D64CE2A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535" name="image1.jpg" descr="G:\KTP.jpg">
          <a:extLst>
            <a:ext uri="{FF2B5EF4-FFF2-40B4-BE49-F238E27FC236}">
              <a16:creationId xmlns:a16="http://schemas.microsoft.com/office/drawing/2014/main" id="{F334BAA1-757D-4C23-A080-7CFE4664BD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536" name="image1.jpg" descr="G:\KTP.jpg">
          <a:extLst>
            <a:ext uri="{FF2B5EF4-FFF2-40B4-BE49-F238E27FC236}">
              <a16:creationId xmlns:a16="http://schemas.microsoft.com/office/drawing/2014/main" id="{9DC821B1-7A58-4D6F-826D-B15E13ED554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537" name="image1.jpg" descr="G:\KTP.jpg">
          <a:extLst>
            <a:ext uri="{FF2B5EF4-FFF2-40B4-BE49-F238E27FC236}">
              <a16:creationId xmlns:a16="http://schemas.microsoft.com/office/drawing/2014/main" id="{5730846D-BDB1-4CD7-A8BB-49C3D9F9639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538" name="image1.jpg" descr="G:\KTP.jpg">
          <a:extLst>
            <a:ext uri="{FF2B5EF4-FFF2-40B4-BE49-F238E27FC236}">
              <a16:creationId xmlns:a16="http://schemas.microsoft.com/office/drawing/2014/main" id="{1E45DC41-A578-4176-A932-BA9C2D0BCF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539" name="image1.jpg" descr="G:\KTP.jpg">
          <a:extLst>
            <a:ext uri="{FF2B5EF4-FFF2-40B4-BE49-F238E27FC236}">
              <a16:creationId xmlns:a16="http://schemas.microsoft.com/office/drawing/2014/main" id="{CD1A897F-F6AD-4893-82B4-57B5F568B57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540" name="image1.jpg" descr="G:\KTP.jpg">
          <a:extLst>
            <a:ext uri="{FF2B5EF4-FFF2-40B4-BE49-F238E27FC236}">
              <a16:creationId xmlns:a16="http://schemas.microsoft.com/office/drawing/2014/main" id="{2A2DBA13-3055-408F-BCEA-B94BF35B20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541" name="image1.jpg" descr="G:\KTP.jpg">
          <a:extLst>
            <a:ext uri="{FF2B5EF4-FFF2-40B4-BE49-F238E27FC236}">
              <a16:creationId xmlns:a16="http://schemas.microsoft.com/office/drawing/2014/main" id="{59DA8DA0-2065-4105-8650-6C018968EE0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67275" cy="0"/>
    <xdr:pic>
      <xdr:nvPicPr>
        <xdr:cNvPr id="542" name="image1.jpg" descr="G:\KTP.jpg">
          <a:extLst>
            <a:ext uri="{FF2B5EF4-FFF2-40B4-BE49-F238E27FC236}">
              <a16:creationId xmlns:a16="http://schemas.microsoft.com/office/drawing/2014/main" id="{023EF495-F27D-43B0-ADAC-3855B6074E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672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552700" cy="0"/>
    <xdr:pic>
      <xdr:nvPicPr>
        <xdr:cNvPr id="543" name="image1.jpg" descr="G:\KTP.jpg">
          <a:extLst>
            <a:ext uri="{FF2B5EF4-FFF2-40B4-BE49-F238E27FC236}">
              <a16:creationId xmlns:a16="http://schemas.microsoft.com/office/drawing/2014/main" id="{8B0931D9-1EDB-4B1B-ABED-44E5ABF489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5527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544" name="image1.jpg" descr="G:\KTP.jpg">
          <a:extLst>
            <a:ext uri="{FF2B5EF4-FFF2-40B4-BE49-F238E27FC236}">
              <a16:creationId xmlns:a16="http://schemas.microsoft.com/office/drawing/2014/main" id="{F8462CF5-ED89-4DAD-8EB0-2B7EF827C8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545" name="image1.jpg" descr="G:\KTP.jpg">
          <a:extLst>
            <a:ext uri="{FF2B5EF4-FFF2-40B4-BE49-F238E27FC236}">
              <a16:creationId xmlns:a16="http://schemas.microsoft.com/office/drawing/2014/main" id="{F7DC8E1A-CCC7-42DD-82FA-D339FF1717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546" name="image1.jpg" descr="G:\KTP.jpg">
          <a:extLst>
            <a:ext uri="{FF2B5EF4-FFF2-40B4-BE49-F238E27FC236}">
              <a16:creationId xmlns:a16="http://schemas.microsoft.com/office/drawing/2014/main" id="{73FF038B-DB10-47AD-94FA-F7513F298E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547" name="image1.jpg" descr="G:\KTP.jpg">
          <a:extLst>
            <a:ext uri="{FF2B5EF4-FFF2-40B4-BE49-F238E27FC236}">
              <a16:creationId xmlns:a16="http://schemas.microsoft.com/office/drawing/2014/main" id="{9726C67D-8687-40D8-9C17-BDD864B2A7C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548" name="image1.jpg" descr="G:\KTP.jpg">
          <a:extLst>
            <a:ext uri="{FF2B5EF4-FFF2-40B4-BE49-F238E27FC236}">
              <a16:creationId xmlns:a16="http://schemas.microsoft.com/office/drawing/2014/main" id="{CD74268B-A378-43AD-81ED-1A14C0A0C57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549" name="image1.jpg" descr="G:\KTP.jpg">
          <a:extLst>
            <a:ext uri="{FF2B5EF4-FFF2-40B4-BE49-F238E27FC236}">
              <a16:creationId xmlns:a16="http://schemas.microsoft.com/office/drawing/2014/main" id="{F85F9C5B-AC8D-41FA-8D58-440BAD03B6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550" name="image1.jpg" descr="G:\KTP.jpg">
          <a:extLst>
            <a:ext uri="{FF2B5EF4-FFF2-40B4-BE49-F238E27FC236}">
              <a16:creationId xmlns:a16="http://schemas.microsoft.com/office/drawing/2014/main" id="{36E8834E-FACC-4192-BEF1-7A17212C22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551" name="image1.jpg" descr="G:\KTP.jpg">
          <a:extLst>
            <a:ext uri="{FF2B5EF4-FFF2-40B4-BE49-F238E27FC236}">
              <a16:creationId xmlns:a16="http://schemas.microsoft.com/office/drawing/2014/main" id="{EA6F94DA-16C4-45E0-A7F7-4BE7FE57EB2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67275" cy="0"/>
    <xdr:pic>
      <xdr:nvPicPr>
        <xdr:cNvPr id="552" name="image1.jpg" descr="G:\KTP.jpg">
          <a:extLst>
            <a:ext uri="{FF2B5EF4-FFF2-40B4-BE49-F238E27FC236}">
              <a16:creationId xmlns:a16="http://schemas.microsoft.com/office/drawing/2014/main" id="{0C2AB2F7-DE02-431D-8D27-AB78E144B06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672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67275" cy="0"/>
    <xdr:pic>
      <xdr:nvPicPr>
        <xdr:cNvPr id="553" name="image1.jpg" descr="G:\KTP.jpg">
          <a:extLst>
            <a:ext uri="{FF2B5EF4-FFF2-40B4-BE49-F238E27FC236}">
              <a16:creationId xmlns:a16="http://schemas.microsoft.com/office/drawing/2014/main" id="{20C5E63E-39C7-4170-B0E9-EAA8936C74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67275" cy="0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171450</xdr:colOff>
      <xdr:row>52</xdr:row>
      <xdr:rowOff>0</xdr:rowOff>
    </xdr:from>
    <xdr:ext cx="4695825" cy="0"/>
    <xdr:pic>
      <xdr:nvPicPr>
        <xdr:cNvPr id="554" name="image1.jpg" descr="G:\KTP.jpg">
          <a:extLst>
            <a:ext uri="{FF2B5EF4-FFF2-40B4-BE49-F238E27FC236}">
              <a16:creationId xmlns:a16="http://schemas.microsoft.com/office/drawing/2014/main" id="{297E563B-4930-47E2-85B0-8D4A7886F3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506325" y="9991725"/>
          <a:ext cx="46958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419100</xdr:colOff>
      <xdr:row>52</xdr:row>
      <xdr:rowOff>0</xdr:rowOff>
    </xdr:from>
    <xdr:ext cx="2562225" cy="0"/>
    <xdr:pic>
      <xdr:nvPicPr>
        <xdr:cNvPr id="555" name="image1.jpg" descr="G:\KTP.jpg">
          <a:extLst>
            <a:ext uri="{FF2B5EF4-FFF2-40B4-BE49-F238E27FC236}">
              <a16:creationId xmlns:a16="http://schemas.microsoft.com/office/drawing/2014/main" id="{8E29E9CE-7384-4E45-8D79-51E7151121A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049125" y="9991725"/>
          <a:ext cx="2562225" cy="0"/>
        </a:xfrm>
        <a:prstGeom prst="rect">
          <a:avLst/>
        </a:prstGeom>
        <a:noFill/>
      </xdr:spPr>
    </xdr:pic>
    <xdr:clientData fLocksWithSheet="0"/>
  </xdr:oneCellAnchor>
  <xdr:oneCellAnchor>
    <xdr:from>
      <xdr:col>17</xdr:col>
      <xdr:colOff>2266950</xdr:colOff>
      <xdr:row>52</xdr:row>
      <xdr:rowOff>0</xdr:rowOff>
    </xdr:from>
    <xdr:ext cx="1905000" cy="0"/>
    <xdr:pic>
      <xdr:nvPicPr>
        <xdr:cNvPr id="556" name="image1.jpg" descr="G:\KTP.jpg">
          <a:extLst>
            <a:ext uri="{FF2B5EF4-FFF2-40B4-BE49-F238E27FC236}">
              <a16:creationId xmlns:a16="http://schemas.microsoft.com/office/drawing/2014/main" id="{166386F7-A0BE-45DF-B0C6-3148E0C6A4C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688050" y="9991725"/>
          <a:ext cx="19050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552700" cy="0"/>
    <xdr:pic>
      <xdr:nvPicPr>
        <xdr:cNvPr id="557" name="image1.jpg" descr="G:\KTP.jpg">
          <a:extLst>
            <a:ext uri="{FF2B5EF4-FFF2-40B4-BE49-F238E27FC236}">
              <a16:creationId xmlns:a16="http://schemas.microsoft.com/office/drawing/2014/main" id="{137F148E-0BE1-40CA-9AC6-522BE833DE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5527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228975" cy="0"/>
    <xdr:pic>
      <xdr:nvPicPr>
        <xdr:cNvPr id="558" name="image1.jpg" descr="G:\KTP.jpg">
          <a:extLst>
            <a:ext uri="{FF2B5EF4-FFF2-40B4-BE49-F238E27FC236}">
              <a16:creationId xmlns:a16="http://schemas.microsoft.com/office/drawing/2014/main" id="{EFBC14A2-A009-4AF4-ABDF-E1D46255C7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2289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228975" cy="0"/>
    <xdr:pic>
      <xdr:nvPicPr>
        <xdr:cNvPr id="559" name="image1.jpg" descr="G:\KTP.jpg">
          <a:extLst>
            <a:ext uri="{FF2B5EF4-FFF2-40B4-BE49-F238E27FC236}">
              <a16:creationId xmlns:a16="http://schemas.microsoft.com/office/drawing/2014/main" id="{DB8E4220-615B-4463-8513-BAA38C8189B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2289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560" name="image1.jpg" descr="G:\KTP.jpg">
          <a:extLst>
            <a:ext uri="{FF2B5EF4-FFF2-40B4-BE49-F238E27FC236}">
              <a16:creationId xmlns:a16="http://schemas.microsoft.com/office/drawing/2014/main" id="{69CE7E35-EE02-429F-951F-D7907ED15EA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561" name="image1.jpg" descr="G:\KTP.jpg">
          <a:extLst>
            <a:ext uri="{FF2B5EF4-FFF2-40B4-BE49-F238E27FC236}">
              <a16:creationId xmlns:a16="http://schemas.microsoft.com/office/drawing/2014/main" id="{1EBE5CB1-1C4F-494C-9178-8C4A06434E3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562" name="image1.jpg" descr="G:\KTP.jpg">
          <a:extLst>
            <a:ext uri="{FF2B5EF4-FFF2-40B4-BE49-F238E27FC236}">
              <a16:creationId xmlns:a16="http://schemas.microsoft.com/office/drawing/2014/main" id="{826F4C4A-6C90-4DEA-BC4F-E3E495CE80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563" name="image1.jpg" descr="G:\KTP.jpg">
          <a:extLst>
            <a:ext uri="{FF2B5EF4-FFF2-40B4-BE49-F238E27FC236}">
              <a16:creationId xmlns:a16="http://schemas.microsoft.com/office/drawing/2014/main" id="{017BFD2D-3722-4126-922F-19A26B0B121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564" name="image1.jpg" descr="G:\KTP.jpg">
          <a:extLst>
            <a:ext uri="{FF2B5EF4-FFF2-40B4-BE49-F238E27FC236}">
              <a16:creationId xmlns:a16="http://schemas.microsoft.com/office/drawing/2014/main" id="{22828F57-79A5-43EA-A1DB-B0E977A4AB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565" name="image1.jpg" descr="G:\KTP.jpg">
          <a:extLst>
            <a:ext uri="{FF2B5EF4-FFF2-40B4-BE49-F238E27FC236}">
              <a16:creationId xmlns:a16="http://schemas.microsoft.com/office/drawing/2014/main" id="{5C47BC3D-3E10-47F5-BD3F-19286C39A9B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566" name="image1.jpg" descr="G:\KTP.jpg">
          <a:extLst>
            <a:ext uri="{FF2B5EF4-FFF2-40B4-BE49-F238E27FC236}">
              <a16:creationId xmlns:a16="http://schemas.microsoft.com/office/drawing/2014/main" id="{86464C84-30D7-48AE-9C8F-F3F2175C2A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567" name="image1.jpg" descr="G:\KTP.jpg">
          <a:extLst>
            <a:ext uri="{FF2B5EF4-FFF2-40B4-BE49-F238E27FC236}">
              <a16:creationId xmlns:a16="http://schemas.microsoft.com/office/drawing/2014/main" id="{616210C0-328F-46B0-B465-2DD371FF0D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67275" cy="0"/>
    <xdr:pic>
      <xdr:nvPicPr>
        <xdr:cNvPr id="568" name="image1.jpg" descr="G:\KTP.jpg">
          <a:extLst>
            <a:ext uri="{FF2B5EF4-FFF2-40B4-BE49-F238E27FC236}">
              <a16:creationId xmlns:a16="http://schemas.microsoft.com/office/drawing/2014/main" id="{BB642153-8C4F-4BBA-8931-22AF73A9BE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672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552700" cy="0"/>
    <xdr:pic>
      <xdr:nvPicPr>
        <xdr:cNvPr id="569" name="image1.jpg" descr="G:\KTP.jpg">
          <a:extLst>
            <a:ext uri="{FF2B5EF4-FFF2-40B4-BE49-F238E27FC236}">
              <a16:creationId xmlns:a16="http://schemas.microsoft.com/office/drawing/2014/main" id="{81F3A8E8-1470-468A-9E53-5568C7FF59B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5527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570" name="image1.jpg" descr="G:\KTP.jpg">
          <a:extLst>
            <a:ext uri="{FF2B5EF4-FFF2-40B4-BE49-F238E27FC236}">
              <a16:creationId xmlns:a16="http://schemas.microsoft.com/office/drawing/2014/main" id="{84FD5132-4257-45DF-93B1-0D041F8B2A3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571" name="image1.jpg" descr="G:\KTP.jpg">
          <a:extLst>
            <a:ext uri="{FF2B5EF4-FFF2-40B4-BE49-F238E27FC236}">
              <a16:creationId xmlns:a16="http://schemas.microsoft.com/office/drawing/2014/main" id="{64F1BAC0-8B04-497E-BEF4-81A3F2B687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572" name="image1.jpg" descr="G:\KTP.jpg">
          <a:extLst>
            <a:ext uri="{FF2B5EF4-FFF2-40B4-BE49-F238E27FC236}">
              <a16:creationId xmlns:a16="http://schemas.microsoft.com/office/drawing/2014/main" id="{CC8BEDA4-F82A-4848-859C-7E8B821D82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573" name="image1.jpg" descr="G:\KTP.jpg">
          <a:extLst>
            <a:ext uri="{FF2B5EF4-FFF2-40B4-BE49-F238E27FC236}">
              <a16:creationId xmlns:a16="http://schemas.microsoft.com/office/drawing/2014/main" id="{12FA087C-E026-4395-963E-94B65CC3A28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574" name="image1.jpg" descr="G:\KTP.jpg">
          <a:extLst>
            <a:ext uri="{FF2B5EF4-FFF2-40B4-BE49-F238E27FC236}">
              <a16:creationId xmlns:a16="http://schemas.microsoft.com/office/drawing/2014/main" id="{001BDAC2-C998-4638-8BBB-84A43B16A00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575" name="image1.jpg" descr="G:\KTP.jpg">
          <a:extLst>
            <a:ext uri="{FF2B5EF4-FFF2-40B4-BE49-F238E27FC236}">
              <a16:creationId xmlns:a16="http://schemas.microsoft.com/office/drawing/2014/main" id="{0B314D7E-81AF-47B8-8DB0-133B42F4D9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576" name="image1.jpg" descr="G:\KTP.jpg">
          <a:extLst>
            <a:ext uri="{FF2B5EF4-FFF2-40B4-BE49-F238E27FC236}">
              <a16:creationId xmlns:a16="http://schemas.microsoft.com/office/drawing/2014/main" id="{23CDABF5-6063-4A78-B482-8C6ADE8FE4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577" name="image1.jpg" descr="G:\KTP.jpg">
          <a:extLst>
            <a:ext uri="{FF2B5EF4-FFF2-40B4-BE49-F238E27FC236}">
              <a16:creationId xmlns:a16="http://schemas.microsoft.com/office/drawing/2014/main" id="{62137FDD-0771-4FBB-A0AA-2B145DE3F1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67275" cy="0"/>
    <xdr:pic>
      <xdr:nvPicPr>
        <xdr:cNvPr id="578" name="image1.jpg" descr="G:\KTP.jpg">
          <a:extLst>
            <a:ext uri="{FF2B5EF4-FFF2-40B4-BE49-F238E27FC236}">
              <a16:creationId xmlns:a16="http://schemas.microsoft.com/office/drawing/2014/main" id="{2B82FFA4-D67F-473D-8A5F-AFA15DB1D7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672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67275" cy="0"/>
    <xdr:pic>
      <xdr:nvPicPr>
        <xdr:cNvPr id="579" name="image1.jpg" descr="G:\KTP.jpg">
          <a:extLst>
            <a:ext uri="{FF2B5EF4-FFF2-40B4-BE49-F238E27FC236}">
              <a16:creationId xmlns:a16="http://schemas.microsoft.com/office/drawing/2014/main" id="{6D5EE641-2B15-42AB-B1AA-E6F9C03CB8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67275" cy="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514350</xdr:colOff>
      <xdr:row>52</xdr:row>
      <xdr:rowOff>0</xdr:rowOff>
    </xdr:from>
    <xdr:ext cx="2752725" cy="0"/>
    <xdr:pic>
      <xdr:nvPicPr>
        <xdr:cNvPr id="580" name="image1.jpg" descr="G:\KTP.jpg">
          <a:extLst>
            <a:ext uri="{FF2B5EF4-FFF2-40B4-BE49-F238E27FC236}">
              <a16:creationId xmlns:a16="http://schemas.microsoft.com/office/drawing/2014/main" id="{E0A920D2-2BF0-4857-BD26-83EE0410B1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9525" y="9991725"/>
          <a:ext cx="2752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000250" cy="0"/>
    <xdr:pic>
      <xdr:nvPicPr>
        <xdr:cNvPr id="581" name="image1.jpg" descr="G:\KTP.jpg">
          <a:extLst>
            <a:ext uri="{FF2B5EF4-FFF2-40B4-BE49-F238E27FC236}">
              <a16:creationId xmlns:a16="http://schemas.microsoft.com/office/drawing/2014/main" id="{354D3169-3FB7-4411-ABF5-BFA6DE6F321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0002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428875" cy="0"/>
    <xdr:pic>
      <xdr:nvPicPr>
        <xdr:cNvPr id="582" name="image1.jpg" descr="G:\KTP.jpg">
          <a:extLst>
            <a:ext uri="{FF2B5EF4-FFF2-40B4-BE49-F238E27FC236}">
              <a16:creationId xmlns:a16="http://schemas.microsoft.com/office/drawing/2014/main" id="{2EFEE8A3-9457-414C-8F81-9661C05B16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4288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428875" cy="0"/>
    <xdr:pic>
      <xdr:nvPicPr>
        <xdr:cNvPr id="583" name="image1.jpg" descr="G:\KTP.jpg">
          <a:extLst>
            <a:ext uri="{FF2B5EF4-FFF2-40B4-BE49-F238E27FC236}">
              <a16:creationId xmlns:a16="http://schemas.microsoft.com/office/drawing/2014/main" id="{F516EDC8-D641-4B0B-8CD0-7798576654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4288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724150" cy="0"/>
    <xdr:pic>
      <xdr:nvPicPr>
        <xdr:cNvPr id="584" name="image1.jpg" descr="G:\KTP.jpg">
          <a:extLst>
            <a:ext uri="{FF2B5EF4-FFF2-40B4-BE49-F238E27FC236}">
              <a16:creationId xmlns:a16="http://schemas.microsoft.com/office/drawing/2014/main" id="{16B07746-8C24-438C-B849-4C93E0632F0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7241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724150" cy="0"/>
    <xdr:pic>
      <xdr:nvPicPr>
        <xdr:cNvPr id="585" name="image1.jpg" descr="G:\KTP.jpg">
          <a:extLst>
            <a:ext uri="{FF2B5EF4-FFF2-40B4-BE49-F238E27FC236}">
              <a16:creationId xmlns:a16="http://schemas.microsoft.com/office/drawing/2014/main" id="{FA2C9268-893D-4713-83DD-05B65F98C2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7241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724150" cy="0"/>
    <xdr:pic>
      <xdr:nvPicPr>
        <xdr:cNvPr id="586" name="image1.jpg" descr="G:\KTP.jpg">
          <a:extLst>
            <a:ext uri="{FF2B5EF4-FFF2-40B4-BE49-F238E27FC236}">
              <a16:creationId xmlns:a16="http://schemas.microsoft.com/office/drawing/2014/main" id="{2BA4D436-9610-4DEC-8572-90B16346093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7241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657600" cy="0"/>
    <xdr:pic>
      <xdr:nvPicPr>
        <xdr:cNvPr id="587" name="image1.jpg" descr="G:\KTP.jpg">
          <a:extLst>
            <a:ext uri="{FF2B5EF4-FFF2-40B4-BE49-F238E27FC236}">
              <a16:creationId xmlns:a16="http://schemas.microsoft.com/office/drawing/2014/main" id="{658E277D-F902-4CEB-9FE5-8D17D7586A3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6576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657600" cy="0"/>
    <xdr:pic>
      <xdr:nvPicPr>
        <xdr:cNvPr id="588" name="image1.jpg" descr="G:\KTP.jpg">
          <a:extLst>
            <a:ext uri="{FF2B5EF4-FFF2-40B4-BE49-F238E27FC236}">
              <a16:creationId xmlns:a16="http://schemas.microsoft.com/office/drawing/2014/main" id="{69C23246-6590-4A87-AB61-7E032AC711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6576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305175" cy="0"/>
    <xdr:pic>
      <xdr:nvPicPr>
        <xdr:cNvPr id="589" name="image1.jpg" descr="G:\KTP.jpg">
          <a:extLst>
            <a:ext uri="{FF2B5EF4-FFF2-40B4-BE49-F238E27FC236}">
              <a16:creationId xmlns:a16="http://schemas.microsoft.com/office/drawing/2014/main" id="{8B4DF03F-BCC8-4CB4-8246-3940EF5905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3051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305175" cy="0"/>
    <xdr:pic>
      <xdr:nvPicPr>
        <xdr:cNvPr id="590" name="image1.jpg" descr="G:\KTP.jpg">
          <a:extLst>
            <a:ext uri="{FF2B5EF4-FFF2-40B4-BE49-F238E27FC236}">
              <a16:creationId xmlns:a16="http://schemas.microsoft.com/office/drawing/2014/main" id="{6979AF9F-4B80-48E8-876D-B296593B47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3051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305175" cy="0"/>
    <xdr:pic>
      <xdr:nvPicPr>
        <xdr:cNvPr id="591" name="image1.jpg" descr="G:\KTP.jpg">
          <a:extLst>
            <a:ext uri="{FF2B5EF4-FFF2-40B4-BE49-F238E27FC236}">
              <a16:creationId xmlns:a16="http://schemas.microsoft.com/office/drawing/2014/main" id="{04596955-FB70-4498-9222-7E45CB8B06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3051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648075" cy="0"/>
    <xdr:pic>
      <xdr:nvPicPr>
        <xdr:cNvPr id="592" name="image1.jpg" descr="G:\KTP.jpg">
          <a:extLst>
            <a:ext uri="{FF2B5EF4-FFF2-40B4-BE49-F238E27FC236}">
              <a16:creationId xmlns:a16="http://schemas.microsoft.com/office/drawing/2014/main" id="{FE316D25-D83A-4E8C-ACD8-A3CD4C40032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6480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000250" cy="0"/>
    <xdr:pic>
      <xdr:nvPicPr>
        <xdr:cNvPr id="593" name="image1.jpg" descr="G:\KTP.jpg">
          <a:extLst>
            <a:ext uri="{FF2B5EF4-FFF2-40B4-BE49-F238E27FC236}">
              <a16:creationId xmlns:a16="http://schemas.microsoft.com/office/drawing/2014/main" id="{ADF76DFC-E316-48A7-9D15-84353779A53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0002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724150" cy="0"/>
    <xdr:pic>
      <xdr:nvPicPr>
        <xdr:cNvPr id="594" name="image1.jpg" descr="G:\KTP.jpg">
          <a:extLst>
            <a:ext uri="{FF2B5EF4-FFF2-40B4-BE49-F238E27FC236}">
              <a16:creationId xmlns:a16="http://schemas.microsoft.com/office/drawing/2014/main" id="{CD93EBA1-0EC9-46B5-B264-DF90AB255C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7241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724150" cy="0"/>
    <xdr:pic>
      <xdr:nvPicPr>
        <xdr:cNvPr id="595" name="image1.jpg" descr="G:\KTP.jpg">
          <a:extLst>
            <a:ext uri="{FF2B5EF4-FFF2-40B4-BE49-F238E27FC236}">
              <a16:creationId xmlns:a16="http://schemas.microsoft.com/office/drawing/2014/main" id="{BDB2BA5A-BAC8-4699-AD1B-56C8F6D25E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7241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724150" cy="0"/>
    <xdr:pic>
      <xdr:nvPicPr>
        <xdr:cNvPr id="596" name="image1.jpg" descr="G:\KTP.jpg">
          <a:extLst>
            <a:ext uri="{FF2B5EF4-FFF2-40B4-BE49-F238E27FC236}">
              <a16:creationId xmlns:a16="http://schemas.microsoft.com/office/drawing/2014/main" id="{2039E8F4-2CBE-40D7-80EE-34E0B858BA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7241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657600" cy="0"/>
    <xdr:pic>
      <xdr:nvPicPr>
        <xdr:cNvPr id="597" name="image1.jpg" descr="G:\KTP.jpg">
          <a:extLst>
            <a:ext uri="{FF2B5EF4-FFF2-40B4-BE49-F238E27FC236}">
              <a16:creationId xmlns:a16="http://schemas.microsoft.com/office/drawing/2014/main" id="{367DFE03-4E15-43D5-BC6C-0BB3F87AD5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6576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657600" cy="0"/>
    <xdr:pic>
      <xdr:nvPicPr>
        <xdr:cNvPr id="598" name="image1.jpg" descr="G:\KTP.jpg">
          <a:extLst>
            <a:ext uri="{FF2B5EF4-FFF2-40B4-BE49-F238E27FC236}">
              <a16:creationId xmlns:a16="http://schemas.microsoft.com/office/drawing/2014/main" id="{15F7BD34-D4FF-4238-AD5F-A8E3350A84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6576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305175" cy="0"/>
    <xdr:pic>
      <xdr:nvPicPr>
        <xdr:cNvPr id="599" name="image1.jpg" descr="G:\KTP.jpg">
          <a:extLst>
            <a:ext uri="{FF2B5EF4-FFF2-40B4-BE49-F238E27FC236}">
              <a16:creationId xmlns:a16="http://schemas.microsoft.com/office/drawing/2014/main" id="{86C2A9E2-5BDD-4AFE-B2DD-CF62DDAAF60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3051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305175" cy="0"/>
    <xdr:pic>
      <xdr:nvPicPr>
        <xdr:cNvPr id="600" name="image1.jpg" descr="G:\KTP.jpg">
          <a:extLst>
            <a:ext uri="{FF2B5EF4-FFF2-40B4-BE49-F238E27FC236}">
              <a16:creationId xmlns:a16="http://schemas.microsoft.com/office/drawing/2014/main" id="{0B5D2A3E-46AB-4D61-8EDF-AFA820897FE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3051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305175" cy="0"/>
    <xdr:pic>
      <xdr:nvPicPr>
        <xdr:cNvPr id="601" name="image1.jpg" descr="G:\KTP.jpg">
          <a:extLst>
            <a:ext uri="{FF2B5EF4-FFF2-40B4-BE49-F238E27FC236}">
              <a16:creationId xmlns:a16="http://schemas.microsoft.com/office/drawing/2014/main" id="{366EC1B9-2E1F-4E85-AD88-0730D000EB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3051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648075" cy="0"/>
    <xdr:pic>
      <xdr:nvPicPr>
        <xdr:cNvPr id="602" name="image1.jpg" descr="G:\KTP.jpg">
          <a:extLst>
            <a:ext uri="{FF2B5EF4-FFF2-40B4-BE49-F238E27FC236}">
              <a16:creationId xmlns:a16="http://schemas.microsoft.com/office/drawing/2014/main" id="{A4D786C7-E7DC-4722-B41C-6E9552569EA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6480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648075" cy="0"/>
    <xdr:pic>
      <xdr:nvPicPr>
        <xdr:cNvPr id="603" name="image1.jpg" descr="G:\KTP.jpg">
          <a:extLst>
            <a:ext uri="{FF2B5EF4-FFF2-40B4-BE49-F238E27FC236}">
              <a16:creationId xmlns:a16="http://schemas.microsoft.com/office/drawing/2014/main" id="{D0D34D9C-541D-4F9B-A88D-B804A30EC96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648075" cy="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9525</xdr:colOff>
      <xdr:row>52</xdr:row>
      <xdr:rowOff>0</xdr:rowOff>
    </xdr:from>
    <xdr:ext cx="2000250" cy="0"/>
    <xdr:pic>
      <xdr:nvPicPr>
        <xdr:cNvPr id="604" name="image1.jpg" descr="G:\KTP.jpg">
          <a:extLst>
            <a:ext uri="{FF2B5EF4-FFF2-40B4-BE49-F238E27FC236}">
              <a16:creationId xmlns:a16="http://schemas.microsoft.com/office/drawing/2014/main" id="{FDD2B511-5427-40A5-BDA8-122EF84909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63600" y="9991725"/>
          <a:ext cx="20002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52</xdr:row>
      <xdr:rowOff>0</xdr:rowOff>
    </xdr:from>
    <xdr:ext cx="2257425" cy="0"/>
    <xdr:pic>
      <xdr:nvPicPr>
        <xdr:cNvPr id="605" name="image1.jpg" descr="G:\KTP.jpg">
          <a:extLst>
            <a:ext uri="{FF2B5EF4-FFF2-40B4-BE49-F238E27FC236}">
              <a16:creationId xmlns:a16="http://schemas.microsoft.com/office/drawing/2014/main" id="{DCEB377F-6E3C-4D97-9A4B-910E9178A9A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630025" y="9991725"/>
          <a:ext cx="2257425" cy="0"/>
        </a:xfrm>
        <a:prstGeom prst="rect">
          <a:avLst/>
        </a:prstGeom>
        <a:noFill/>
      </xdr:spPr>
    </xdr:pic>
    <xdr:clientData fLocksWithSheet="0"/>
  </xdr:oneCellAnchor>
  <xdr:oneCellAnchor>
    <xdr:from>
      <xdr:col>18</xdr:col>
      <xdr:colOff>0</xdr:colOff>
      <xdr:row>52</xdr:row>
      <xdr:rowOff>0</xdr:rowOff>
    </xdr:from>
    <xdr:ext cx="2781300" cy="0"/>
    <xdr:pic>
      <xdr:nvPicPr>
        <xdr:cNvPr id="606" name="image1.jpg" descr="G:\KTP.jpg">
          <a:extLst>
            <a:ext uri="{FF2B5EF4-FFF2-40B4-BE49-F238E27FC236}">
              <a16:creationId xmlns:a16="http://schemas.microsoft.com/office/drawing/2014/main" id="{C1BC1AD7-4EDE-4E1B-A560-B890867154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907125" y="9991725"/>
          <a:ext cx="2781300" cy="0"/>
        </a:xfrm>
        <a:prstGeom prst="rect">
          <a:avLst/>
        </a:prstGeom>
        <a:noFill/>
      </xdr:spPr>
    </xdr:pic>
    <xdr:clientData fLocksWithSheet="0"/>
  </xdr:oneCellAnchor>
  <xdr:oneCellAnchor>
    <xdr:from>
      <xdr:col>18</xdr:col>
      <xdr:colOff>0</xdr:colOff>
      <xdr:row>52</xdr:row>
      <xdr:rowOff>0</xdr:rowOff>
    </xdr:from>
    <xdr:ext cx="2771775" cy="0"/>
    <xdr:pic>
      <xdr:nvPicPr>
        <xdr:cNvPr id="607" name="image1.jpg" descr="G:\KTP.jpg">
          <a:extLst>
            <a:ext uri="{FF2B5EF4-FFF2-40B4-BE49-F238E27FC236}">
              <a16:creationId xmlns:a16="http://schemas.microsoft.com/office/drawing/2014/main" id="{43CFF2B9-B3F4-41CA-99AA-3C8A6250EA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907125" y="9991725"/>
          <a:ext cx="2771775" cy="0"/>
        </a:xfrm>
        <a:prstGeom prst="rect">
          <a:avLst/>
        </a:prstGeom>
        <a:noFill/>
      </xdr:spPr>
    </xdr:pic>
    <xdr:clientData fLocksWithSheet="0"/>
  </xdr:oneCellAnchor>
  <xdr:oneCellAnchor>
    <xdr:from>
      <xdr:col>18</xdr:col>
      <xdr:colOff>0</xdr:colOff>
      <xdr:row>52</xdr:row>
      <xdr:rowOff>0</xdr:rowOff>
    </xdr:from>
    <xdr:ext cx="2781300" cy="0"/>
    <xdr:pic>
      <xdr:nvPicPr>
        <xdr:cNvPr id="608" name="image1.jpg" descr="G:\KTP.jpg">
          <a:extLst>
            <a:ext uri="{FF2B5EF4-FFF2-40B4-BE49-F238E27FC236}">
              <a16:creationId xmlns:a16="http://schemas.microsoft.com/office/drawing/2014/main" id="{2F66DE28-A48D-4238-857D-06E359EF3D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907125" y="9991725"/>
          <a:ext cx="2781300" cy="0"/>
        </a:xfrm>
        <a:prstGeom prst="rect">
          <a:avLst/>
        </a:prstGeom>
        <a:noFill/>
      </xdr:spPr>
    </xdr:pic>
    <xdr:clientData fLocksWithSheet="0"/>
  </xdr:oneCellAnchor>
  <xdr:oneCellAnchor>
    <xdr:from>
      <xdr:col>17</xdr:col>
      <xdr:colOff>1171575</xdr:colOff>
      <xdr:row>52</xdr:row>
      <xdr:rowOff>0</xdr:rowOff>
    </xdr:from>
    <xdr:ext cx="3524250" cy="0"/>
    <xdr:pic>
      <xdr:nvPicPr>
        <xdr:cNvPr id="609" name="image1.jpg" descr="G:\KTP.jpg">
          <a:extLst>
            <a:ext uri="{FF2B5EF4-FFF2-40B4-BE49-F238E27FC236}">
              <a16:creationId xmlns:a16="http://schemas.microsoft.com/office/drawing/2014/main" id="{F53EE7BD-0429-49B4-AE2C-2A3F9AA8AF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92675" y="9991725"/>
          <a:ext cx="35242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247900" cy="0"/>
    <xdr:pic>
      <xdr:nvPicPr>
        <xdr:cNvPr id="610" name="image1.jpg" descr="G:\KTP.jpg">
          <a:extLst>
            <a:ext uri="{FF2B5EF4-FFF2-40B4-BE49-F238E27FC236}">
              <a16:creationId xmlns:a16="http://schemas.microsoft.com/office/drawing/2014/main" id="{9D78AD43-90A2-4824-B145-995B3C0E0F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2479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933700" cy="0"/>
    <xdr:pic>
      <xdr:nvPicPr>
        <xdr:cNvPr id="611" name="image1.jpg" descr="G:\KTP.jpg">
          <a:extLst>
            <a:ext uri="{FF2B5EF4-FFF2-40B4-BE49-F238E27FC236}">
              <a16:creationId xmlns:a16="http://schemas.microsoft.com/office/drawing/2014/main" id="{3F5B5D5E-943A-46E3-AA0F-784149D1DC7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9337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933700" cy="0"/>
    <xdr:pic>
      <xdr:nvPicPr>
        <xdr:cNvPr id="612" name="image1.jpg" descr="G:\KTP.jpg">
          <a:extLst>
            <a:ext uri="{FF2B5EF4-FFF2-40B4-BE49-F238E27FC236}">
              <a16:creationId xmlns:a16="http://schemas.microsoft.com/office/drawing/2014/main" id="{CF64A389-3B33-4686-89CC-E462ED1B25A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9337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219450" cy="0"/>
    <xdr:pic>
      <xdr:nvPicPr>
        <xdr:cNvPr id="613" name="image1.jpg" descr="G:\KTP.jpg">
          <a:extLst>
            <a:ext uri="{FF2B5EF4-FFF2-40B4-BE49-F238E27FC236}">
              <a16:creationId xmlns:a16="http://schemas.microsoft.com/office/drawing/2014/main" id="{48FDE3BB-31A5-475F-BDA8-66E076DAC4D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2194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219450" cy="0"/>
    <xdr:pic>
      <xdr:nvPicPr>
        <xdr:cNvPr id="614" name="image1.jpg" descr="G:\KTP.jpg">
          <a:extLst>
            <a:ext uri="{FF2B5EF4-FFF2-40B4-BE49-F238E27FC236}">
              <a16:creationId xmlns:a16="http://schemas.microsoft.com/office/drawing/2014/main" id="{E024FBA7-B304-4741-A71E-1573BB7180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2194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219450" cy="0"/>
    <xdr:pic>
      <xdr:nvPicPr>
        <xdr:cNvPr id="615" name="image1.jpg" descr="G:\KTP.jpg">
          <a:extLst>
            <a:ext uri="{FF2B5EF4-FFF2-40B4-BE49-F238E27FC236}">
              <a16:creationId xmlns:a16="http://schemas.microsoft.com/office/drawing/2014/main" id="{61FF9B48-D195-45AD-AEA1-8E21F001C1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2194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581525" cy="0"/>
    <xdr:pic>
      <xdr:nvPicPr>
        <xdr:cNvPr id="616" name="image1.jpg" descr="G:\KTP.jpg">
          <a:extLst>
            <a:ext uri="{FF2B5EF4-FFF2-40B4-BE49-F238E27FC236}">
              <a16:creationId xmlns:a16="http://schemas.microsoft.com/office/drawing/2014/main" id="{EB709C8A-E8BE-42A0-8A3F-957EFD19E61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5815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581525" cy="0"/>
    <xdr:pic>
      <xdr:nvPicPr>
        <xdr:cNvPr id="617" name="image1.jpg" descr="G:\KTP.jpg">
          <a:extLst>
            <a:ext uri="{FF2B5EF4-FFF2-40B4-BE49-F238E27FC236}">
              <a16:creationId xmlns:a16="http://schemas.microsoft.com/office/drawing/2014/main" id="{D05A51F4-7FFC-4B6D-9831-6487CC1A71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5815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238625" cy="0"/>
    <xdr:pic>
      <xdr:nvPicPr>
        <xdr:cNvPr id="618" name="image1.jpg" descr="G:\KTP.jpg">
          <a:extLst>
            <a:ext uri="{FF2B5EF4-FFF2-40B4-BE49-F238E27FC236}">
              <a16:creationId xmlns:a16="http://schemas.microsoft.com/office/drawing/2014/main" id="{830CC78C-9606-4261-B24B-6B73B857688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2386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238625" cy="0"/>
    <xdr:pic>
      <xdr:nvPicPr>
        <xdr:cNvPr id="619" name="image1.jpg" descr="G:\KTP.jpg">
          <a:extLst>
            <a:ext uri="{FF2B5EF4-FFF2-40B4-BE49-F238E27FC236}">
              <a16:creationId xmlns:a16="http://schemas.microsoft.com/office/drawing/2014/main" id="{92C8AFCD-D663-443C-9DA0-9E08A42B0B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2386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238625" cy="0"/>
    <xdr:pic>
      <xdr:nvPicPr>
        <xdr:cNvPr id="620" name="image1.jpg" descr="G:\KTP.jpg">
          <a:extLst>
            <a:ext uri="{FF2B5EF4-FFF2-40B4-BE49-F238E27FC236}">
              <a16:creationId xmlns:a16="http://schemas.microsoft.com/office/drawing/2014/main" id="{3172DF1A-9691-4723-9EED-CD38AFF247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2386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581525" cy="0"/>
    <xdr:pic>
      <xdr:nvPicPr>
        <xdr:cNvPr id="621" name="image1.jpg" descr="G:\KTP.jpg">
          <a:extLst>
            <a:ext uri="{FF2B5EF4-FFF2-40B4-BE49-F238E27FC236}">
              <a16:creationId xmlns:a16="http://schemas.microsoft.com/office/drawing/2014/main" id="{848B6142-FC8B-4652-B96F-09ADE92BE7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5815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247900" cy="0"/>
    <xdr:pic>
      <xdr:nvPicPr>
        <xdr:cNvPr id="622" name="image1.jpg" descr="G:\KTP.jpg">
          <a:extLst>
            <a:ext uri="{FF2B5EF4-FFF2-40B4-BE49-F238E27FC236}">
              <a16:creationId xmlns:a16="http://schemas.microsoft.com/office/drawing/2014/main" id="{19FBF916-2CF2-4FC0-A715-CC756A3B08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2479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219450" cy="0"/>
    <xdr:pic>
      <xdr:nvPicPr>
        <xdr:cNvPr id="623" name="image1.jpg" descr="G:\KTP.jpg">
          <a:extLst>
            <a:ext uri="{FF2B5EF4-FFF2-40B4-BE49-F238E27FC236}">
              <a16:creationId xmlns:a16="http://schemas.microsoft.com/office/drawing/2014/main" id="{168730CB-9F25-427A-BF95-BB60133039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2194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219450" cy="0"/>
    <xdr:pic>
      <xdr:nvPicPr>
        <xdr:cNvPr id="624" name="image1.jpg" descr="G:\KTP.jpg">
          <a:extLst>
            <a:ext uri="{FF2B5EF4-FFF2-40B4-BE49-F238E27FC236}">
              <a16:creationId xmlns:a16="http://schemas.microsoft.com/office/drawing/2014/main" id="{10728876-7AB2-444B-9F02-4391FEB027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219450" cy="0"/>
        </a:xfrm>
        <a:prstGeom prst="rect">
          <a:avLst/>
        </a:prstGeom>
        <a:noFill/>
      </xdr:spPr>
    </xdr:pic>
    <xdr:clientData fLocksWithSheet="0"/>
  </xdr:oneCellAnchor>
  <xdr:oneCellAnchor>
    <xdr:from>
      <xdr:col>18</xdr:col>
      <xdr:colOff>76200</xdr:colOff>
      <xdr:row>52</xdr:row>
      <xdr:rowOff>0</xdr:rowOff>
    </xdr:from>
    <xdr:ext cx="2305050" cy="0"/>
    <xdr:pic>
      <xdr:nvPicPr>
        <xdr:cNvPr id="625" name="image1.jpg" descr="G:\KTP.jpg">
          <a:extLst>
            <a:ext uri="{FF2B5EF4-FFF2-40B4-BE49-F238E27FC236}">
              <a16:creationId xmlns:a16="http://schemas.microsoft.com/office/drawing/2014/main" id="{D8057040-D1C2-4B6E-B05B-F31656E32E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983325" y="9991725"/>
          <a:ext cx="23050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543175" cy="0"/>
    <xdr:pic>
      <xdr:nvPicPr>
        <xdr:cNvPr id="626" name="image1.jpg" descr="G:\KTP.jpg">
          <a:extLst>
            <a:ext uri="{FF2B5EF4-FFF2-40B4-BE49-F238E27FC236}">
              <a16:creationId xmlns:a16="http://schemas.microsoft.com/office/drawing/2014/main" id="{32C998BC-BF72-4918-A5CC-A874CFA532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5431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048000" cy="0"/>
    <xdr:pic>
      <xdr:nvPicPr>
        <xdr:cNvPr id="627" name="image1.jpg" descr="G:\KTP.jpg">
          <a:extLst>
            <a:ext uri="{FF2B5EF4-FFF2-40B4-BE49-F238E27FC236}">
              <a16:creationId xmlns:a16="http://schemas.microsoft.com/office/drawing/2014/main" id="{03B33561-3660-49E3-A360-F5ED599635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0480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048000" cy="0"/>
    <xdr:pic>
      <xdr:nvPicPr>
        <xdr:cNvPr id="628" name="image1.jpg" descr="G:\KTP.jpg">
          <a:extLst>
            <a:ext uri="{FF2B5EF4-FFF2-40B4-BE49-F238E27FC236}">
              <a16:creationId xmlns:a16="http://schemas.microsoft.com/office/drawing/2014/main" id="{09EDEF8D-052B-49F8-B22A-01D87BE26F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0480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629" name="image1.jpg" descr="G:\KTP.jpg">
          <a:extLst>
            <a:ext uri="{FF2B5EF4-FFF2-40B4-BE49-F238E27FC236}">
              <a16:creationId xmlns:a16="http://schemas.microsoft.com/office/drawing/2014/main" id="{35A50D66-F160-4D31-975E-08F1BD9AAA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630" name="image1.jpg" descr="G:\KTP.jpg">
          <a:extLst>
            <a:ext uri="{FF2B5EF4-FFF2-40B4-BE49-F238E27FC236}">
              <a16:creationId xmlns:a16="http://schemas.microsoft.com/office/drawing/2014/main" id="{58B387DC-1023-42CE-B39A-016CF6CB79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631" name="image1.jpg" descr="G:\KTP.jpg">
          <a:extLst>
            <a:ext uri="{FF2B5EF4-FFF2-40B4-BE49-F238E27FC236}">
              <a16:creationId xmlns:a16="http://schemas.microsoft.com/office/drawing/2014/main" id="{C8C42E0F-7F28-4670-A442-10CFB3134B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632" name="image1.jpg" descr="G:\KTP.jpg">
          <a:extLst>
            <a:ext uri="{FF2B5EF4-FFF2-40B4-BE49-F238E27FC236}">
              <a16:creationId xmlns:a16="http://schemas.microsoft.com/office/drawing/2014/main" id="{146E4346-360D-4FAE-AB5B-33BED37802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633" name="image1.jpg" descr="G:\KTP.jpg">
          <a:extLst>
            <a:ext uri="{FF2B5EF4-FFF2-40B4-BE49-F238E27FC236}">
              <a16:creationId xmlns:a16="http://schemas.microsoft.com/office/drawing/2014/main" id="{A3E56ECC-FB3B-4E18-B458-5D2FB45A69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634" name="image1.jpg" descr="G:\KTP.jpg">
          <a:extLst>
            <a:ext uri="{FF2B5EF4-FFF2-40B4-BE49-F238E27FC236}">
              <a16:creationId xmlns:a16="http://schemas.microsoft.com/office/drawing/2014/main" id="{E464CE15-A100-4973-90BC-DFBC659832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635" name="image1.jpg" descr="G:\KTP.jpg">
          <a:extLst>
            <a:ext uri="{FF2B5EF4-FFF2-40B4-BE49-F238E27FC236}">
              <a16:creationId xmlns:a16="http://schemas.microsoft.com/office/drawing/2014/main" id="{F2A8FEC4-96F9-40AF-A906-503FD88244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636" name="image1.jpg" descr="G:\KTP.jpg">
          <a:extLst>
            <a:ext uri="{FF2B5EF4-FFF2-40B4-BE49-F238E27FC236}">
              <a16:creationId xmlns:a16="http://schemas.microsoft.com/office/drawing/2014/main" id="{EC2C7910-4098-4394-B4F3-B484CD97F3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637" name="image1.jpg" descr="G:\KTP.jpg">
          <a:extLst>
            <a:ext uri="{FF2B5EF4-FFF2-40B4-BE49-F238E27FC236}">
              <a16:creationId xmlns:a16="http://schemas.microsoft.com/office/drawing/2014/main" id="{B99D99D4-0277-42CC-B3A3-4104807A1D2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543175" cy="0"/>
    <xdr:pic>
      <xdr:nvPicPr>
        <xdr:cNvPr id="638" name="image1.jpg" descr="G:\KTP.jpg">
          <a:extLst>
            <a:ext uri="{FF2B5EF4-FFF2-40B4-BE49-F238E27FC236}">
              <a16:creationId xmlns:a16="http://schemas.microsoft.com/office/drawing/2014/main" id="{8F825619-0463-4FB5-BE6A-29276475422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5431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639" name="image1.jpg" descr="G:\KTP.jpg">
          <a:extLst>
            <a:ext uri="{FF2B5EF4-FFF2-40B4-BE49-F238E27FC236}">
              <a16:creationId xmlns:a16="http://schemas.microsoft.com/office/drawing/2014/main" id="{1C99E678-4A7F-4E3D-BA91-A0A9FCFBE7A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640" name="image1.jpg" descr="G:\KTP.jpg">
          <a:extLst>
            <a:ext uri="{FF2B5EF4-FFF2-40B4-BE49-F238E27FC236}">
              <a16:creationId xmlns:a16="http://schemas.microsoft.com/office/drawing/2014/main" id="{F8C754F1-A7E5-4A61-ADD1-F201B2E86EC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641" name="image1.jpg" descr="G:\KTP.jpg">
          <a:extLst>
            <a:ext uri="{FF2B5EF4-FFF2-40B4-BE49-F238E27FC236}">
              <a16:creationId xmlns:a16="http://schemas.microsoft.com/office/drawing/2014/main" id="{DCC666CC-31C8-4A3B-A0DC-EAEFF7A6AB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642" name="image1.jpg" descr="G:\KTP.jpg">
          <a:extLst>
            <a:ext uri="{FF2B5EF4-FFF2-40B4-BE49-F238E27FC236}">
              <a16:creationId xmlns:a16="http://schemas.microsoft.com/office/drawing/2014/main" id="{6AAADBD6-F358-4179-9EBC-571A119EF2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643" name="image1.jpg" descr="G:\KTP.jpg">
          <a:extLst>
            <a:ext uri="{FF2B5EF4-FFF2-40B4-BE49-F238E27FC236}">
              <a16:creationId xmlns:a16="http://schemas.microsoft.com/office/drawing/2014/main" id="{2D8B8869-13E2-435F-AF8A-AFAB792942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644" name="image1.jpg" descr="G:\KTP.jpg">
          <a:extLst>
            <a:ext uri="{FF2B5EF4-FFF2-40B4-BE49-F238E27FC236}">
              <a16:creationId xmlns:a16="http://schemas.microsoft.com/office/drawing/2014/main" id="{1B17164E-3387-4EB6-A821-BDF5058F793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645" name="image1.jpg" descr="G:\KTP.jpg">
          <a:extLst>
            <a:ext uri="{FF2B5EF4-FFF2-40B4-BE49-F238E27FC236}">
              <a16:creationId xmlns:a16="http://schemas.microsoft.com/office/drawing/2014/main" id="{4D84534E-5C2B-4AD2-A2CC-8C863B19AF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646" name="image1.jpg" descr="G:\KTP.jpg">
          <a:extLst>
            <a:ext uri="{FF2B5EF4-FFF2-40B4-BE49-F238E27FC236}">
              <a16:creationId xmlns:a16="http://schemas.microsoft.com/office/drawing/2014/main" id="{0ACF2C66-DE5A-427D-B4F6-A8BA542B6B5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647" name="image1.jpg" descr="G:\KTP.jpg">
          <a:extLst>
            <a:ext uri="{FF2B5EF4-FFF2-40B4-BE49-F238E27FC236}">
              <a16:creationId xmlns:a16="http://schemas.microsoft.com/office/drawing/2014/main" id="{93FD7C3C-244F-40F9-A1F1-261DE8B487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648" name="image1.jpg" descr="G:\KTP.jpg">
          <a:extLst>
            <a:ext uri="{FF2B5EF4-FFF2-40B4-BE49-F238E27FC236}">
              <a16:creationId xmlns:a16="http://schemas.microsoft.com/office/drawing/2014/main" id="{396E7A14-468F-4A11-8521-33D06700B8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543175" cy="0"/>
    <xdr:pic>
      <xdr:nvPicPr>
        <xdr:cNvPr id="649" name="image1.jpg" descr="G:\KTP.jpg">
          <a:extLst>
            <a:ext uri="{FF2B5EF4-FFF2-40B4-BE49-F238E27FC236}">
              <a16:creationId xmlns:a16="http://schemas.microsoft.com/office/drawing/2014/main" id="{ECB78E26-19EB-477D-A4C2-88772F1AEAF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5431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552700" cy="0"/>
    <xdr:pic>
      <xdr:nvPicPr>
        <xdr:cNvPr id="650" name="image1.jpg" descr="G:\KTP.jpg">
          <a:extLst>
            <a:ext uri="{FF2B5EF4-FFF2-40B4-BE49-F238E27FC236}">
              <a16:creationId xmlns:a16="http://schemas.microsoft.com/office/drawing/2014/main" id="{15BAF626-454F-4852-9564-39C0CC1ECA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5527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238500" cy="0"/>
    <xdr:pic>
      <xdr:nvPicPr>
        <xdr:cNvPr id="651" name="image1.jpg" descr="G:\KTP.jpg">
          <a:extLst>
            <a:ext uri="{FF2B5EF4-FFF2-40B4-BE49-F238E27FC236}">
              <a16:creationId xmlns:a16="http://schemas.microsoft.com/office/drawing/2014/main" id="{84D774DE-9D08-46FC-B0DE-F4A05C2A5D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2385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238500" cy="0"/>
    <xdr:pic>
      <xdr:nvPicPr>
        <xdr:cNvPr id="652" name="image1.jpg" descr="G:\KTP.jpg">
          <a:extLst>
            <a:ext uri="{FF2B5EF4-FFF2-40B4-BE49-F238E27FC236}">
              <a16:creationId xmlns:a16="http://schemas.microsoft.com/office/drawing/2014/main" id="{CC8D198D-C265-440C-A4B9-7FB7B5C5BB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2385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653" name="image1.jpg" descr="G:\KTP.jpg">
          <a:extLst>
            <a:ext uri="{FF2B5EF4-FFF2-40B4-BE49-F238E27FC236}">
              <a16:creationId xmlns:a16="http://schemas.microsoft.com/office/drawing/2014/main" id="{74119AB1-EA25-4A19-81D8-14FBD459D43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654" name="image1.jpg" descr="G:\KTP.jpg">
          <a:extLst>
            <a:ext uri="{FF2B5EF4-FFF2-40B4-BE49-F238E27FC236}">
              <a16:creationId xmlns:a16="http://schemas.microsoft.com/office/drawing/2014/main" id="{D7D8EC35-4A92-46F0-BBD0-EA6CE315882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655" name="image1.jpg" descr="G:\KTP.jpg">
          <a:extLst>
            <a:ext uri="{FF2B5EF4-FFF2-40B4-BE49-F238E27FC236}">
              <a16:creationId xmlns:a16="http://schemas.microsoft.com/office/drawing/2014/main" id="{6BCFAA10-CD34-412A-B1F7-5FF7D0851A3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656" name="image1.jpg" descr="G:\KTP.jpg">
          <a:extLst>
            <a:ext uri="{FF2B5EF4-FFF2-40B4-BE49-F238E27FC236}">
              <a16:creationId xmlns:a16="http://schemas.microsoft.com/office/drawing/2014/main" id="{DEACF699-10C8-49FB-80FD-64354E059D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657" name="image1.jpg" descr="G:\KTP.jpg">
          <a:extLst>
            <a:ext uri="{FF2B5EF4-FFF2-40B4-BE49-F238E27FC236}">
              <a16:creationId xmlns:a16="http://schemas.microsoft.com/office/drawing/2014/main" id="{43EFEF27-AF37-4FF4-91BF-002696025C3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658" name="image1.jpg" descr="G:\KTP.jpg">
          <a:extLst>
            <a:ext uri="{FF2B5EF4-FFF2-40B4-BE49-F238E27FC236}">
              <a16:creationId xmlns:a16="http://schemas.microsoft.com/office/drawing/2014/main" id="{C84D7377-DC84-4434-BCA2-381037CBEDA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659" name="image1.jpg" descr="G:\KTP.jpg">
          <a:extLst>
            <a:ext uri="{FF2B5EF4-FFF2-40B4-BE49-F238E27FC236}">
              <a16:creationId xmlns:a16="http://schemas.microsoft.com/office/drawing/2014/main" id="{1DD30595-EFE8-4619-A27B-5218B896839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660" name="image1.jpg" descr="G:\KTP.jpg">
          <a:extLst>
            <a:ext uri="{FF2B5EF4-FFF2-40B4-BE49-F238E27FC236}">
              <a16:creationId xmlns:a16="http://schemas.microsoft.com/office/drawing/2014/main" id="{5F1630A1-1317-4653-92D7-1579EFC2572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661" name="image1.jpg" descr="G:\KTP.jpg">
          <a:extLst>
            <a:ext uri="{FF2B5EF4-FFF2-40B4-BE49-F238E27FC236}">
              <a16:creationId xmlns:a16="http://schemas.microsoft.com/office/drawing/2014/main" id="{A4CAF45F-967B-4BA4-BF9D-6EF9430CADD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552700" cy="0"/>
    <xdr:pic>
      <xdr:nvPicPr>
        <xdr:cNvPr id="662" name="image1.jpg" descr="G:\KTP.jpg">
          <a:extLst>
            <a:ext uri="{FF2B5EF4-FFF2-40B4-BE49-F238E27FC236}">
              <a16:creationId xmlns:a16="http://schemas.microsoft.com/office/drawing/2014/main" id="{5DD0A11A-3446-4700-9727-F03AE76978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5527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663" name="image1.jpg" descr="G:\KTP.jpg">
          <a:extLst>
            <a:ext uri="{FF2B5EF4-FFF2-40B4-BE49-F238E27FC236}">
              <a16:creationId xmlns:a16="http://schemas.microsoft.com/office/drawing/2014/main" id="{C17E5607-B98D-4810-BCB6-D09A671E28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664" name="image1.jpg" descr="G:\KTP.jpg">
          <a:extLst>
            <a:ext uri="{FF2B5EF4-FFF2-40B4-BE49-F238E27FC236}">
              <a16:creationId xmlns:a16="http://schemas.microsoft.com/office/drawing/2014/main" id="{970D1DA5-3800-4E6B-80DE-43464295974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665" name="image1.jpg" descr="G:\KTP.jpg">
          <a:extLst>
            <a:ext uri="{FF2B5EF4-FFF2-40B4-BE49-F238E27FC236}">
              <a16:creationId xmlns:a16="http://schemas.microsoft.com/office/drawing/2014/main" id="{0DBAD48B-1717-46BB-85DA-1EBF5FC2D8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666" name="image1.jpg" descr="G:\KTP.jpg">
          <a:extLst>
            <a:ext uri="{FF2B5EF4-FFF2-40B4-BE49-F238E27FC236}">
              <a16:creationId xmlns:a16="http://schemas.microsoft.com/office/drawing/2014/main" id="{82712193-9D5B-4BB8-8330-F28CFD77620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667" name="image1.jpg" descr="G:\KTP.jpg">
          <a:extLst>
            <a:ext uri="{FF2B5EF4-FFF2-40B4-BE49-F238E27FC236}">
              <a16:creationId xmlns:a16="http://schemas.microsoft.com/office/drawing/2014/main" id="{CE334573-0091-4CD5-8C6C-32AD5299DB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668" name="image1.jpg" descr="G:\KTP.jpg">
          <a:extLst>
            <a:ext uri="{FF2B5EF4-FFF2-40B4-BE49-F238E27FC236}">
              <a16:creationId xmlns:a16="http://schemas.microsoft.com/office/drawing/2014/main" id="{8441ECA3-29C9-4B0B-9DDC-36D1FCE8FA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669" name="image1.jpg" descr="G:\KTP.jpg">
          <a:extLst>
            <a:ext uri="{FF2B5EF4-FFF2-40B4-BE49-F238E27FC236}">
              <a16:creationId xmlns:a16="http://schemas.microsoft.com/office/drawing/2014/main" id="{A39C9017-62B6-4FB0-BB76-A8F0FADAFC9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670" name="image1.jpg" descr="G:\KTP.jpg">
          <a:extLst>
            <a:ext uri="{FF2B5EF4-FFF2-40B4-BE49-F238E27FC236}">
              <a16:creationId xmlns:a16="http://schemas.microsoft.com/office/drawing/2014/main" id="{DCCCD061-4B2C-4427-B48A-0E4C06CF69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671" name="image1.jpg" descr="G:\KTP.jpg">
          <a:extLst>
            <a:ext uri="{FF2B5EF4-FFF2-40B4-BE49-F238E27FC236}">
              <a16:creationId xmlns:a16="http://schemas.microsoft.com/office/drawing/2014/main" id="{F216A2A1-F8F1-4113-9382-DB8C524EB5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672" name="image1.jpg" descr="G:\KTP.jpg">
          <a:extLst>
            <a:ext uri="{FF2B5EF4-FFF2-40B4-BE49-F238E27FC236}">
              <a16:creationId xmlns:a16="http://schemas.microsoft.com/office/drawing/2014/main" id="{EBDB3BED-574B-4BF5-8007-D3D290088B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552700" cy="0"/>
    <xdr:pic>
      <xdr:nvPicPr>
        <xdr:cNvPr id="673" name="image1.jpg" descr="G:\KTP.jpg">
          <a:extLst>
            <a:ext uri="{FF2B5EF4-FFF2-40B4-BE49-F238E27FC236}">
              <a16:creationId xmlns:a16="http://schemas.microsoft.com/office/drawing/2014/main" id="{765D5214-6C16-44F1-BA78-B5CB17F701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5527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552700" cy="0"/>
    <xdr:pic>
      <xdr:nvPicPr>
        <xdr:cNvPr id="674" name="image1.jpg" descr="G:\KTP.jpg">
          <a:extLst>
            <a:ext uri="{FF2B5EF4-FFF2-40B4-BE49-F238E27FC236}">
              <a16:creationId xmlns:a16="http://schemas.microsoft.com/office/drawing/2014/main" id="{0D0284FE-4F4C-4A26-BAF0-E418F70B283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5527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238500" cy="0"/>
    <xdr:pic>
      <xdr:nvPicPr>
        <xdr:cNvPr id="675" name="image1.jpg" descr="G:\KTP.jpg">
          <a:extLst>
            <a:ext uri="{FF2B5EF4-FFF2-40B4-BE49-F238E27FC236}">
              <a16:creationId xmlns:a16="http://schemas.microsoft.com/office/drawing/2014/main" id="{E49F78B0-4A86-479E-8690-4FAA0C4AC1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2385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238500" cy="0"/>
    <xdr:pic>
      <xdr:nvPicPr>
        <xdr:cNvPr id="676" name="image1.jpg" descr="G:\KTP.jpg">
          <a:extLst>
            <a:ext uri="{FF2B5EF4-FFF2-40B4-BE49-F238E27FC236}">
              <a16:creationId xmlns:a16="http://schemas.microsoft.com/office/drawing/2014/main" id="{9A4F4504-0BAC-45A2-A4AC-FD1181917F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2385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677" name="image1.jpg" descr="G:\KTP.jpg">
          <a:extLst>
            <a:ext uri="{FF2B5EF4-FFF2-40B4-BE49-F238E27FC236}">
              <a16:creationId xmlns:a16="http://schemas.microsoft.com/office/drawing/2014/main" id="{130ED951-5934-47EE-BF39-9712ECA7AD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678" name="image1.jpg" descr="G:\KTP.jpg">
          <a:extLst>
            <a:ext uri="{FF2B5EF4-FFF2-40B4-BE49-F238E27FC236}">
              <a16:creationId xmlns:a16="http://schemas.microsoft.com/office/drawing/2014/main" id="{40E67624-7405-47BA-9523-AB381444424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679" name="image1.jpg" descr="G:\KTP.jpg">
          <a:extLst>
            <a:ext uri="{FF2B5EF4-FFF2-40B4-BE49-F238E27FC236}">
              <a16:creationId xmlns:a16="http://schemas.microsoft.com/office/drawing/2014/main" id="{A42C4302-B1BA-43D0-ABAF-A272BA45836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680" name="image1.jpg" descr="G:\KTP.jpg">
          <a:extLst>
            <a:ext uri="{FF2B5EF4-FFF2-40B4-BE49-F238E27FC236}">
              <a16:creationId xmlns:a16="http://schemas.microsoft.com/office/drawing/2014/main" id="{8318E38D-9634-4AB3-881C-EA75A18091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681" name="image1.jpg" descr="G:\KTP.jpg">
          <a:extLst>
            <a:ext uri="{FF2B5EF4-FFF2-40B4-BE49-F238E27FC236}">
              <a16:creationId xmlns:a16="http://schemas.microsoft.com/office/drawing/2014/main" id="{CC508B37-87A1-499A-B78D-BA3E0D315F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682" name="image1.jpg" descr="G:\KTP.jpg">
          <a:extLst>
            <a:ext uri="{FF2B5EF4-FFF2-40B4-BE49-F238E27FC236}">
              <a16:creationId xmlns:a16="http://schemas.microsoft.com/office/drawing/2014/main" id="{26250DBD-1B24-4B71-A804-404286CF5DB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683" name="image1.jpg" descr="G:\KTP.jpg">
          <a:extLst>
            <a:ext uri="{FF2B5EF4-FFF2-40B4-BE49-F238E27FC236}">
              <a16:creationId xmlns:a16="http://schemas.microsoft.com/office/drawing/2014/main" id="{CD7A3762-D78A-4901-ADDB-318351A1BCF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684" name="image1.jpg" descr="G:\KTP.jpg">
          <a:extLst>
            <a:ext uri="{FF2B5EF4-FFF2-40B4-BE49-F238E27FC236}">
              <a16:creationId xmlns:a16="http://schemas.microsoft.com/office/drawing/2014/main" id="{4625E0BE-B388-4D3C-8341-88D37540F6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685" name="image1.jpg" descr="G:\KTP.jpg">
          <a:extLst>
            <a:ext uri="{FF2B5EF4-FFF2-40B4-BE49-F238E27FC236}">
              <a16:creationId xmlns:a16="http://schemas.microsoft.com/office/drawing/2014/main" id="{0A213ADF-EF1D-4E8C-80AF-7EC15AA225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552700" cy="0"/>
    <xdr:pic>
      <xdr:nvPicPr>
        <xdr:cNvPr id="686" name="image1.jpg" descr="G:\KTP.jpg">
          <a:extLst>
            <a:ext uri="{FF2B5EF4-FFF2-40B4-BE49-F238E27FC236}">
              <a16:creationId xmlns:a16="http://schemas.microsoft.com/office/drawing/2014/main" id="{DF0094AF-A74D-461E-A7BD-EE9B43DA04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5527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687" name="image1.jpg" descr="G:\KTP.jpg">
          <a:extLst>
            <a:ext uri="{FF2B5EF4-FFF2-40B4-BE49-F238E27FC236}">
              <a16:creationId xmlns:a16="http://schemas.microsoft.com/office/drawing/2014/main" id="{712F922C-C7B9-4D3A-AC22-DBE0B706632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688" name="image1.jpg" descr="G:\KTP.jpg">
          <a:extLst>
            <a:ext uri="{FF2B5EF4-FFF2-40B4-BE49-F238E27FC236}">
              <a16:creationId xmlns:a16="http://schemas.microsoft.com/office/drawing/2014/main" id="{80502DBD-06CF-4362-929F-821C50BA56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689" name="image1.jpg" descr="G:\KTP.jpg">
          <a:extLst>
            <a:ext uri="{FF2B5EF4-FFF2-40B4-BE49-F238E27FC236}">
              <a16:creationId xmlns:a16="http://schemas.microsoft.com/office/drawing/2014/main" id="{C356E258-3709-4AF7-9505-D842EC2F3ED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690" name="image1.jpg" descr="G:\KTP.jpg">
          <a:extLst>
            <a:ext uri="{FF2B5EF4-FFF2-40B4-BE49-F238E27FC236}">
              <a16:creationId xmlns:a16="http://schemas.microsoft.com/office/drawing/2014/main" id="{7ADC78B9-DCB1-4900-B4F7-B0CC8572824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691" name="image1.jpg" descr="G:\KTP.jpg">
          <a:extLst>
            <a:ext uri="{FF2B5EF4-FFF2-40B4-BE49-F238E27FC236}">
              <a16:creationId xmlns:a16="http://schemas.microsoft.com/office/drawing/2014/main" id="{B860AFE8-39E3-4299-89D8-D6F113976CC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692" name="image1.jpg" descr="G:\KTP.jpg">
          <a:extLst>
            <a:ext uri="{FF2B5EF4-FFF2-40B4-BE49-F238E27FC236}">
              <a16:creationId xmlns:a16="http://schemas.microsoft.com/office/drawing/2014/main" id="{C22C9865-10D5-49F5-849C-BEA7CD2C349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693" name="image1.jpg" descr="G:\KTP.jpg">
          <a:extLst>
            <a:ext uri="{FF2B5EF4-FFF2-40B4-BE49-F238E27FC236}">
              <a16:creationId xmlns:a16="http://schemas.microsoft.com/office/drawing/2014/main" id="{8F64F169-90D6-46AD-AB80-EB1E921A2D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694" name="image1.jpg" descr="G:\KTP.jpg">
          <a:extLst>
            <a:ext uri="{FF2B5EF4-FFF2-40B4-BE49-F238E27FC236}">
              <a16:creationId xmlns:a16="http://schemas.microsoft.com/office/drawing/2014/main" id="{D02601BA-8513-4D5B-9F25-4CF9A68A44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695" name="image1.jpg" descr="G:\KTP.jpg">
          <a:extLst>
            <a:ext uri="{FF2B5EF4-FFF2-40B4-BE49-F238E27FC236}">
              <a16:creationId xmlns:a16="http://schemas.microsoft.com/office/drawing/2014/main" id="{C4125A7D-2F34-4A1F-8E30-3A6424A3EC3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696" name="image1.jpg" descr="G:\KTP.jpg">
          <a:extLst>
            <a:ext uri="{FF2B5EF4-FFF2-40B4-BE49-F238E27FC236}">
              <a16:creationId xmlns:a16="http://schemas.microsoft.com/office/drawing/2014/main" id="{0028F8AC-EF44-4A21-89C2-5FB4CE1EFF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552700" cy="0"/>
    <xdr:pic>
      <xdr:nvPicPr>
        <xdr:cNvPr id="697" name="image1.jpg" descr="G:\KTP.jpg">
          <a:extLst>
            <a:ext uri="{FF2B5EF4-FFF2-40B4-BE49-F238E27FC236}">
              <a16:creationId xmlns:a16="http://schemas.microsoft.com/office/drawing/2014/main" id="{A389AC28-5935-43D6-BC6F-C1077C8ADD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5527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552700" cy="0"/>
    <xdr:pic>
      <xdr:nvPicPr>
        <xdr:cNvPr id="698" name="image1.jpg" descr="G:\KTP.jpg">
          <a:extLst>
            <a:ext uri="{FF2B5EF4-FFF2-40B4-BE49-F238E27FC236}">
              <a16:creationId xmlns:a16="http://schemas.microsoft.com/office/drawing/2014/main" id="{8D91C393-B96C-4B27-85AF-3D13D6481F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5527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238500" cy="0"/>
    <xdr:pic>
      <xdr:nvPicPr>
        <xdr:cNvPr id="699" name="image1.jpg" descr="G:\KTP.jpg">
          <a:extLst>
            <a:ext uri="{FF2B5EF4-FFF2-40B4-BE49-F238E27FC236}">
              <a16:creationId xmlns:a16="http://schemas.microsoft.com/office/drawing/2014/main" id="{A01F2DEA-F203-4A7E-AEFB-619B8C06067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2385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238500" cy="0"/>
    <xdr:pic>
      <xdr:nvPicPr>
        <xdr:cNvPr id="700" name="image1.jpg" descr="G:\KTP.jpg">
          <a:extLst>
            <a:ext uri="{FF2B5EF4-FFF2-40B4-BE49-F238E27FC236}">
              <a16:creationId xmlns:a16="http://schemas.microsoft.com/office/drawing/2014/main" id="{B9D10D9A-7470-499F-A979-5A8E6E7A33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2385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701" name="image1.jpg" descr="G:\KTP.jpg">
          <a:extLst>
            <a:ext uri="{FF2B5EF4-FFF2-40B4-BE49-F238E27FC236}">
              <a16:creationId xmlns:a16="http://schemas.microsoft.com/office/drawing/2014/main" id="{7920C491-5DF1-415F-B260-52F3B82F6D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702" name="image1.jpg" descr="G:\KTP.jpg">
          <a:extLst>
            <a:ext uri="{FF2B5EF4-FFF2-40B4-BE49-F238E27FC236}">
              <a16:creationId xmlns:a16="http://schemas.microsoft.com/office/drawing/2014/main" id="{BF215BD3-D5AA-489B-B35E-60E162C6C3C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703" name="image1.jpg" descr="G:\KTP.jpg">
          <a:extLst>
            <a:ext uri="{FF2B5EF4-FFF2-40B4-BE49-F238E27FC236}">
              <a16:creationId xmlns:a16="http://schemas.microsoft.com/office/drawing/2014/main" id="{883F7742-91E5-49F6-A57C-D84FF0B36E9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704" name="image1.jpg" descr="G:\KTP.jpg">
          <a:extLst>
            <a:ext uri="{FF2B5EF4-FFF2-40B4-BE49-F238E27FC236}">
              <a16:creationId xmlns:a16="http://schemas.microsoft.com/office/drawing/2014/main" id="{4E322BE2-AA37-4175-9320-C3B58067BBD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705" name="image1.jpg" descr="G:\KTP.jpg">
          <a:extLst>
            <a:ext uri="{FF2B5EF4-FFF2-40B4-BE49-F238E27FC236}">
              <a16:creationId xmlns:a16="http://schemas.microsoft.com/office/drawing/2014/main" id="{6964FA40-3D88-44D5-9AEF-FB3E2328D5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706" name="image1.jpg" descr="G:\KTP.jpg">
          <a:extLst>
            <a:ext uri="{FF2B5EF4-FFF2-40B4-BE49-F238E27FC236}">
              <a16:creationId xmlns:a16="http://schemas.microsoft.com/office/drawing/2014/main" id="{4ECAEF96-79AB-4527-AAC4-0741D28447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707" name="image1.jpg" descr="G:\KTP.jpg">
          <a:extLst>
            <a:ext uri="{FF2B5EF4-FFF2-40B4-BE49-F238E27FC236}">
              <a16:creationId xmlns:a16="http://schemas.microsoft.com/office/drawing/2014/main" id="{E8035945-CF81-4089-A9A9-2C3F38CE5C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708" name="image1.jpg" descr="G:\KTP.jpg">
          <a:extLst>
            <a:ext uri="{FF2B5EF4-FFF2-40B4-BE49-F238E27FC236}">
              <a16:creationId xmlns:a16="http://schemas.microsoft.com/office/drawing/2014/main" id="{DE4B0AF8-A8CB-4AA4-95AB-3DD5AF4CBDA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709" name="image1.jpg" descr="G:\KTP.jpg">
          <a:extLst>
            <a:ext uri="{FF2B5EF4-FFF2-40B4-BE49-F238E27FC236}">
              <a16:creationId xmlns:a16="http://schemas.microsoft.com/office/drawing/2014/main" id="{0216B86E-4048-4F0B-9428-F3CB0BFA2B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552700" cy="0"/>
    <xdr:pic>
      <xdr:nvPicPr>
        <xdr:cNvPr id="710" name="image1.jpg" descr="G:\KTP.jpg">
          <a:extLst>
            <a:ext uri="{FF2B5EF4-FFF2-40B4-BE49-F238E27FC236}">
              <a16:creationId xmlns:a16="http://schemas.microsoft.com/office/drawing/2014/main" id="{0C8DABB3-A7A9-4425-AECF-895127CEDE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5527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711" name="image1.jpg" descr="G:\KTP.jpg">
          <a:extLst>
            <a:ext uri="{FF2B5EF4-FFF2-40B4-BE49-F238E27FC236}">
              <a16:creationId xmlns:a16="http://schemas.microsoft.com/office/drawing/2014/main" id="{7651B5EA-93B4-47D1-BA65-99C6333101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712" name="image1.jpg" descr="G:\KTP.jpg">
          <a:extLst>
            <a:ext uri="{FF2B5EF4-FFF2-40B4-BE49-F238E27FC236}">
              <a16:creationId xmlns:a16="http://schemas.microsoft.com/office/drawing/2014/main" id="{B639FB9D-F620-436A-B151-3AE1F4CC10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713" name="image1.jpg" descr="G:\KTP.jpg">
          <a:extLst>
            <a:ext uri="{FF2B5EF4-FFF2-40B4-BE49-F238E27FC236}">
              <a16:creationId xmlns:a16="http://schemas.microsoft.com/office/drawing/2014/main" id="{21C929D9-CA04-4E50-A986-BC978C7057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714" name="image1.jpg" descr="G:\KTP.jpg">
          <a:extLst>
            <a:ext uri="{FF2B5EF4-FFF2-40B4-BE49-F238E27FC236}">
              <a16:creationId xmlns:a16="http://schemas.microsoft.com/office/drawing/2014/main" id="{9247D675-730F-41FA-BB0F-914715468D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715" name="image1.jpg" descr="G:\KTP.jpg">
          <a:extLst>
            <a:ext uri="{FF2B5EF4-FFF2-40B4-BE49-F238E27FC236}">
              <a16:creationId xmlns:a16="http://schemas.microsoft.com/office/drawing/2014/main" id="{41D54F5D-AFC6-4A11-AB6C-38BAC954089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716" name="image1.jpg" descr="G:\KTP.jpg">
          <a:extLst>
            <a:ext uri="{FF2B5EF4-FFF2-40B4-BE49-F238E27FC236}">
              <a16:creationId xmlns:a16="http://schemas.microsoft.com/office/drawing/2014/main" id="{1E2C4BD4-6E65-4CA1-857A-3BC98717D01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717" name="image1.jpg" descr="G:\KTP.jpg">
          <a:extLst>
            <a:ext uri="{FF2B5EF4-FFF2-40B4-BE49-F238E27FC236}">
              <a16:creationId xmlns:a16="http://schemas.microsoft.com/office/drawing/2014/main" id="{005255FE-8330-4F9D-8855-10F3523AB9A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718" name="image1.jpg" descr="G:\KTP.jpg">
          <a:extLst>
            <a:ext uri="{FF2B5EF4-FFF2-40B4-BE49-F238E27FC236}">
              <a16:creationId xmlns:a16="http://schemas.microsoft.com/office/drawing/2014/main" id="{A7B13DCD-FD0D-4424-9957-DEF3C46B99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719" name="image1.jpg" descr="G:\KTP.jpg">
          <a:extLst>
            <a:ext uri="{FF2B5EF4-FFF2-40B4-BE49-F238E27FC236}">
              <a16:creationId xmlns:a16="http://schemas.microsoft.com/office/drawing/2014/main" id="{3A074DD5-C74A-42BD-9C5B-A92A823CDC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720" name="image1.jpg" descr="G:\KTP.jpg">
          <a:extLst>
            <a:ext uri="{FF2B5EF4-FFF2-40B4-BE49-F238E27FC236}">
              <a16:creationId xmlns:a16="http://schemas.microsoft.com/office/drawing/2014/main" id="{6232815F-31FF-4332-A307-AC6C65DD8C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552700" cy="0"/>
    <xdr:pic>
      <xdr:nvPicPr>
        <xdr:cNvPr id="721" name="image1.jpg" descr="G:\KTP.jpg">
          <a:extLst>
            <a:ext uri="{FF2B5EF4-FFF2-40B4-BE49-F238E27FC236}">
              <a16:creationId xmlns:a16="http://schemas.microsoft.com/office/drawing/2014/main" id="{456B96EE-AA41-4695-BFF7-ECE1ABE1F8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5527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543175" cy="0"/>
    <xdr:pic>
      <xdr:nvPicPr>
        <xdr:cNvPr id="722" name="image1.jpg" descr="G:\KTP.jpg">
          <a:extLst>
            <a:ext uri="{FF2B5EF4-FFF2-40B4-BE49-F238E27FC236}">
              <a16:creationId xmlns:a16="http://schemas.microsoft.com/office/drawing/2014/main" id="{45BA549F-2321-4CA1-B868-55ACAC3848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5431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048000" cy="0"/>
    <xdr:pic>
      <xdr:nvPicPr>
        <xdr:cNvPr id="723" name="image1.jpg" descr="G:\KTP.jpg">
          <a:extLst>
            <a:ext uri="{FF2B5EF4-FFF2-40B4-BE49-F238E27FC236}">
              <a16:creationId xmlns:a16="http://schemas.microsoft.com/office/drawing/2014/main" id="{50E79751-304C-42A2-94BD-34D1D10DF29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0480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048000" cy="0"/>
    <xdr:pic>
      <xdr:nvPicPr>
        <xdr:cNvPr id="724" name="image1.jpg" descr="G:\KTP.jpg">
          <a:extLst>
            <a:ext uri="{FF2B5EF4-FFF2-40B4-BE49-F238E27FC236}">
              <a16:creationId xmlns:a16="http://schemas.microsoft.com/office/drawing/2014/main" id="{D6B99192-1938-446B-B5F2-EDF645379A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0480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05200" cy="0"/>
    <xdr:pic>
      <xdr:nvPicPr>
        <xdr:cNvPr id="725" name="image1.jpg" descr="G:\KTP.jpg">
          <a:extLst>
            <a:ext uri="{FF2B5EF4-FFF2-40B4-BE49-F238E27FC236}">
              <a16:creationId xmlns:a16="http://schemas.microsoft.com/office/drawing/2014/main" id="{F1F6B611-77A5-401B-9E2F-C5616EE3DD9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052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05200" cy="0"/>
    <xdr:pic>
      <xdr:nvPicPr>
        <xdr:cNvPr id="726" name="image1.jpg" descr="G:\KTP.jpg">
          <a:extLst>
            <a:ext uri="{FF2B5EF4-FFF2-40B4-BE49-F238E27FC236}">
              <a16:creationId xmlns:a16="http://schemas.microsoft.com/office/drawing/2014/main" id="{EF59F971-D31E-4995-B009-2680C1BA20F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052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05200" cy="0"/>
    <xdr:pic>
      <xdr:nvPicPr>
        <xdr:cNvPr id="727" name="image1.jpg" descr="G:\KTP.jpg">
          <a:extLst>
            <a:ext uri="{FF2B5EF4-FFF2-40B4-BE49-F238E27FC236}">
              <a16:creationId xmlns:a16="http://schemas.microsoft.com/office/drawing/2014/main" id="{84959023-D083-4E7E-B68B-81BD86FD10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052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67275" cy="0"/>
    <xdr:pic>
      <xdr:nvPicPr>
        <xdr:cNvPr id="728" name="image1.jpg" descr="G:\KTP.jpg">
          <a:extLst>
            <a:ext uri="{FF2B5EF4-FFF2-40B4-BE49-F238E27FC236}">
              <a16:creationId xmlns:a16="http://schemas.microsoft.com/office/drawing/2014/main" id="{0BE9EEBB-D82F-4CF7-B208-A8019B63632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672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67275" cy="0"/>
    <xdr:pic>
      <xdr:nvPicPr>
        <xdr:cNvPr id="729" name="image1.jpg" descr="G:\KTP.jpg">
          <a:extLst>
            <a:ext uri="{FF2B5EF4-FFF2-40B4-BE49-F238E27FC236}">
              <a16:creationId xmlns:a16="http://schemas.microsoft.com/office/drawing/2014/main" id="{961FCDFB-93BB-4E31-87D9-BD5FBDC3A7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672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730" name="image1.jpg" descr="G:\KTP.jpg">
          <a:extLst>
            <a:ext uri="{FF2B5EF4-FFF2-40B4-BE49-F238E27FC236}">
              <a16:creationId xmlns:a16="http://schemas.microsoft.com/office/drawing/2014/main" id="{4F0261E5-B79F-47C4-BF91-73DF228737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731" name="image1.jpg" descr="G:\KTP.jpg">
          <a:extLst>
            <a:ext uri="{FF2B5EF4-FFF2-40B4-BE49-F238E27FC236}">
              <a16:creationId xmlns:a16="http://schemas.microsoft.com/office/drawing/2014/main" id="{99C4CE76-31DE-4147-8C49-1CE85DEEF81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732" name="image1.jpg" descr="G:\KTP.jpg">
          <a:extLst>
            <a:ext uri="{FF2B5EF4-FFF2-40B4-BE49-F238E27FC236}">
              <a16:creationId xmlns:a16="http://schemas.microsoft.com/office/drawing/2014/main" id="{F6E6C34E-DE8F-4E58-A786-4833559567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67275" cy="0"/>
    <xdr:pic>
      <xdr:nvPicPr>
        <xdr:cNvPr id="733" name="image1.jpg" descr="G:\KTP.jpg">
          <a:extLst>
            <a:ext uri="{FF2B5EF4-FFF2-40B4-BE49-F238E27FC236}">
              <a16:creationId xmlns:a16="http://schemas.microsoft.com/office/drawing/2014/main" id="{6DEC3200-0378-44E8-9B5D-5FD73863089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672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543175" cy="0"/>
    <xdr:pic>
      <xdr:nvPicPr>
        <xdr:cNvPr id="734" name="image1.jpg" descr="G:\KTP.jpg">
          <a:extLst>
            <a:ext uri="{FF2B5EF4-FFF2-40B4-BE49-F238E27FC236}">
              <a16:creationId xmlns:a16="http://schemas.microsoft.com/office/drawing/2014/main" id="{25B37231-C035-4E30-8C47-5AD6C2AC33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5431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05200" cy="0"/>
    <xdr:pic>
      <xdr:nvPicPr>
        <xdr:cNvPr id="735" name="image1.jpg" descr="G:\KTP.jpg">
          <a:extLst>
            <a:ext uri="{FF2B5EF4-FFF2-40B4-BE49-F238E27FC236}">
              <a16:creationId xmlns:a16="http://schemas.microsoft.com/office/drawing/2014/main" id="{E1081210-2B1C-42E8-BA4B-7C594B302D5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052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05200" cy="0"/>
    <xdr:pic>
      <xdr:nvPicPr>
        <xdr:cNvPr id="736" name="image1.jpg" descr="G:\KTP.jpg">
          <a:extLst>
            <a:ext uri="{FF2B5EF4-FFF2-40B4-BE49-F238E27FC236}">
              <a16:creationId xmlns:a16="http://schemas.microsoft.com/office/drawing/2014/main" id="{D0FE77FF-4574-4DFD-8512-EA60AE764B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052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05200" cy="0"/>
    <xdr:pic>
      <xdr:nvPicPr>
        <xdr:cNvPr id="737" name="image1.jpg" descr="G:\KTP.jpg">
          <a:extLst>
            <a:ext uri="{FF2B5EF4-FFF2-40B4-BE49-F238E27FC236}">
              <a16:creationId xmlns:a16="http://schemas.microsoft.com/office/drawing/2014/main" id="{76D7002B-58FE-46D0-BA16-C7CD1A63D7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052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67275" cy="0"/>
    <xdr:pic>
      <xdr:nvPicPr>
        <xdr:cNvPr id="738" name="image1.jpg" descr="G:\KTP.jpg">
          <a:extLst>
            <a:ext uri="{FF2B5EF4-FFF2-40B4-BE49-F238E27FC236}">
              <a16:creationId xmlns:a16="http://schemas.microsoft.com/office/drawing/2014/main" id="{E2EC8A45-AB8C-48CC-9DE6-98375AD3EF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672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67275" cy="0"/>
    <xdr:pic>
      <xdr:nvPicPr>
        <xdr:cNvPr id="739" name="image1.jpg" descr="G:\KTP.jpg">
          <a:extLst>
            <a:ext uri="{FF2B5EF4-FFF2-40B4-BE49-F238E27FC236}">
              <a16:creationId xmlns:a16="http://schemas.microsoft.com/office/drawing/2014/main" id="{E2362AA1-D279-4A86-BD5E-7795BB311B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672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740" name="image1.jpg" descr="G:\KTP.jpg">
          <a:extLst>
            <a:ext uri="{FF2B5EF4-FFF2-40B4-BE49-F238E27FC236}">
              <a16:creationId xmlns:a16="http://schemas.microsoft.com/office/drawing/2014/main" id="{F7BF85D5-3709-477D-8E28-DDC95E1543B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741" name="image1.jpg" descr="G:\KTP.jpg">
          <a:extLst>
            <a:ext uri="{FF2B5EF4-FFF2-40B4-BE49-F238E27FC236}">
              <a16:creationId xmlns:a16="http://schemas.microsoft.com/office/drawing/2014/main" id="{B78780F8-830A-47B5-99B5-A0B266B4D2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742" name="image1.jpg" descr="G:\KTP.jpg">
          <a:extLst>
            <a:ext uri="{FF2B5EF4-FFF2-40B4-BE49-F238E27FC236}">
              <a16:creationId xmlns:a16="http://schemas.microsoft.com/office/drawing/2014/main" id="{AB85B76D-6D2B-4CAA-A92F-2C96080DAE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67275" cy="0"/>
    <xdr:pic>
      <xdr:nvPicPr>
        <xdr:cNvPr id="743" name="image1.jpg" descr="G:\KTP.jpg">
          <a:extLst>
            <a:ext uri="{FF2B5EF4-FFF2-40B4-BE49-F238E27FC236}">
              <a16:creationId xmlns:a16="http://schemas.microsoft.com/office/drawing/2014/main" id="{A8745A99-DE33-4094-AFE0-BAEAE68558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672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67275" cy="0"/>
    <xdr:pic>
      <xdr:nvPicPr>
        <xdr:cNvPr id="744" name="image1.jpg" descr="G:\KTP.jpg">
          <a:extLst>
            <a:ext uri="{FF2B5EF4-FFF2-40B4-BE49-F238E27FC236}">
              <a16:creationId xmlns:a16="http://schemas.microsoft.com/office/drawing/2014/main" id="{E1C33D97-E808-42FD-83F7-A9DD484336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67275" cy="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514350</xdr:colOff>
      <xdr:row>52</xdr:row>
      <xdr:rowOff>0</xdr:rowOff>
    </xdr:from>
    <xdr:ext cx="2752725" cy="0"/>
    <xdr:pic>
      <xdr:nvPicPr>
        <xdr:cNvPr id="745" name="image1.jpg" descr="G:\KTP.jpg">
          <a:extLst>
            <a:ext uri="{FF2B5EF4-FFF2-40B4-BE49-F238E27FC236}">
              <a16:creationId xmlns:a16="http://schemas.microsoft.com/office/drawing/2014/main" id="{690B6503-D54B-4AC3-B2F2-F561E5822B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9525" y="9991725"/>
          <a:ext cx="2752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552700" cy="0"/>
    <xdr:pic>
      <xdr:nvPicPr>
        <xdr:cNvPr id="746" name="image1.jpg" descr="G:\KTP.jpg">
          <a:extLst>
            <a:ext uri="{FF2B5EF4-FFF2-40B4-BE49-F238E27FC236}">
              <a16:creationId xmlns:a16="http://schemas.microsoft.com/office/drawing/2014/main" id="{B5757C5E-D629-4287-8A88-0D2EA3AD22B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5527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228975" cy="0"/>
    <xdr:pic>
      <xdr:nvPicPr>
        <xdr:cNvPr id="747" name="image1.jpg" descr="G:\KTP.jpg">
          <a:extLst>
            <a:ext uri="{FF2B5EF4-FFF2-40B4-BE49-F238E27FC236}">
              <a16:creationId xmlns:a16="http://schemas.microsoft.com/office/drawing/2014/main" id="{362B9023-B1C7-4317-A859-C871F4FA938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2289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228975" cy="0"/>
    <xdr:pic>
      <xdr:nvPicPr>
        <xdr:cNvPr id="748" name="image1.jpg" descr="G:\KTP.jpg">
          <a:extLst>
            <a:ext uri="{FF2B5EF4-FFF2-40B4-BE49-F238E27FC236}">
              <a16:creationId xmlns:a16="http://schemas.microsoft.com/office/drawing/2014/main" id="{643B43FB-24A9-4B90-8FEE-3924E57D0B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2289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749" name="image1.jpg" descr="G:\KTP.jpg">
          <a:extLst>
            <a:ext uri="{FF2B5EF4-FFF2-40B4-BE49-F238E27FC236}">
              <a16:creationId xmlns:a16="http://schemas.microsoft.com/office/drawing/2014/main" id="{C73FFC68-76D9-496F-B319-DDB3CBE93A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750" name="image1.jpg" descr="G:\KTP.jpg">
          <a:extLst>
            <a:ext uri="{FF2B5EF4-FFF2-40B4-BE49-F238E27FC236}">
              <a16:creationId xmlns:a16="http://schemas.microsoft.com/office/drawing/2014/main" id="{D57FC6C4-D2D0-4DB7-8691-17803BB53B2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751" name="image1.jpg" descr="G:\KTP.jpg">
          <a:extLst>
            <a:ext uri="{FF2B5EF4-FFF2-40B4-BE49-F238E27FC236}">
              <a16:creationId xmlns:a16="http://schemas.microsoft.com/office/drawing/2014/main" id="{21E4436B-0768-4385-8D71-03316EEEF9F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752" name="image1.jpg" descr="G:\KTP.jpg">
          <a:extLst>
            <a:ext uri="{FF2B5EF4-FFF2-40B4-BE49-F238E27FC236}">
              <a16:creationId xmlns:a16="http://schemas.microsoft.com/office/drawing/2014/main" id="{963B219F-9D41-491D-A954-1C5F7585F6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753" name="image1.jpg" descr="G:\KTP.jpg">
          <a:extLst>
            <a:ext uri="{FF2B5EF4-FFF2-40B4-BE49-F238E27FC236}">
              <a16:creationId xmlns:a16="http://schemas.microsoft.com/office/drawing/2014/main" id="{801C4752-ACBA-4A48-B8C5-256AD8091A3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754" name="image1.jpg" descr="G:\KTP.jpg">
          <a:extLst>
            <a:ext uri="{FF2B5EF4-FFF2-40B4-BE49-F238E27FC236}">
              <a16:creationId xmlns:a16="http://schemas.microsoft.com/office/drawing/2014/main" id="{F1FA6BBB-B1F9-403A-A3D7-14E34438AE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755" name="image1.jpg" descr="G:\KTP.jpg">
          <a:extLst>
            <a:ext uri="{FF2B5EF4-FFF2-40B4-BE49-F238E27FC236}">
              <a16:creationId xmlns:a16="http://schemas.microsoft.com/office/drawing/2014/main" id="{D16B7E08-4ABD-495D-9447-971FEE7244E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756" name="image1.jpg" descr="G:\KTP.jpg">
          <a:extLst>
            <a:ext uri="{FF2B5EF4-FFF2-40B4-BE49-F238E27FC236}">
              <a16:creationId xmlns:a16="http://schemas.microsoft.com/office/drawing/2014/main" id="{468C03AB-DBB1-468C-90CD-07C81E064E2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67275" cy="0"/>
    <xdr:pic>
      <xdr:nvPicPr>
        <xdr:cNvPr id="757" name="image1.jpg" descr="G:\KTP.jpg">
          <a:extLst>
            <a:ext uri="{FF2B5EF4-FFF2-40B4-BE49-F238E27FC236}">
              <a16:creationId xmlns:a16="http://schemas.microsoft.com/office/drawing/2014/main" id="{D45207CE-C197-4B3F-AD1C-143E84D5B6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672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552700" cy="0"/>
    <xdr:pic>
      <xdr:nvPicPr>
        <xdr:cNvPr id="758" name="image1.jpg" descr="G:\KTP.jpg">
          <a:extLst>
            <a:ext uri="{FF2B5EF4-FFF2-40B4-BE49-F238E27FC236}">
              <a16:creationId xmlns:a16="http://schemas.microsoft.com/office/drawing/2014/main" id="{AA08E993-028B-4FEF-90BB-55C481D6DB9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5527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759" name="image1.jpg" descr="G:\KTP.jpg">
          <a:extLst>
            <a:ext uri="{FF2B5EF4-FFF2-40B4-BE49-F238E27FC236}">
              <a16:creationId xmlns:a16="http://schemas.microsoft.com/office/drawing/2014/main" id="{B3D6DF1A-670D-4B94-B96E-AF5783A726F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760" name="image1.jpg" descr="G:\KTP.jpg">
          <a:extLst>
            <a:ext uri="{FF2B5EF4-FFF2-40B4-BE49-F238E27FC236}">
              <a16:creationId xmlns:a16="http://schemas.microsoft.com/office/drawing/2014/main" id="{7F16B6F6-383E-4A98-BED2-055F512E23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761" name="image1.jpg" descr="G:\KTP.jpg">
          <a:extLst>
            <a:ext uri="{FF2B5EF4-FFF2-40B4-BE49-F238E27FC236}">
              <a16:creationId xmlns:a16="http://schemas.microsoft.com/office/drawing/2014/main" id="{FB23A7E6-24B3-4AF8-8106-D3F78BEEC7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762" name="image1.jpg" descr="G:\KTP.jpg">
          <a:extLst>
            <a:ext uri="{FF2B5EF4-FFF2-40B4-BE49-F238E27FC236}">
              <a16:creationId xmlns:a16="http://schemas.microsoft.com/office/drawing/2014/main" id="{52E20918-3452-40C4-906B-5F40BEE251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763" name="image1.jpg" descr="G:\KTP.jpg">
          <a:extLst>
            <a:ext uri="{FF2B5EF4-FFF2-40B4-BE49-F238E27FC236}">
              <a16:creationId xmlns:a16="http://schemas.microsoft.com/office/drawing/2014/main" id="{330C4FE7-0129-4874-84E0-EBF7BE7D2B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764" name="image1.jpg" descr="G:\KTP.jpg">
          <a:extLst>
            <a:ext uri="{FF2B5EF4-FFF2-40B4-BE49-F238E27FC236}">
              <a16:creationId xmlns:a16="http://schemas.microsoft.com/office/drawing/2014/main" id="{99EE3BDD-9D76-4B74-ADA2-6DDB3160DE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765" name="image1.jpg" descr="G:\KTP.jpg">
          <a:extLst>
            <a:ext uri="{FF2B5EF4-FFF2-40B4-BE49-F238E27FC236}">
              <a16:creationId xmlns:a16="http://schemas.microsoft.com/office/drawing/2014/main" id="{FE7A2DAB-A50F-4EC3-BB26-38BA066266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552700" cy="0"/>
    <xdr:pic>
      <xdr:nvPicPr>
        <xdr:cNvPr id="766" name="image1.jpg" descr="G:\KTP.jpg">
          <a:extLst>
            <a:ext uri="{FF2B5EF4-FFF2-40B4-BE49-F238E27FC236}">
              <a16:creationId xmlns:a16="http://schemas.microsoft.com/office/drawing/2014/main" id="{5C013C59-B920-49FE-8C39-68BBC4CC580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5527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228975" cy="0"/>
    <xdr:pic>
      <xdr:nvPicPr>
        <xdr:cNvPr id="767" name="image1.jpg" descr="G:\KTP.jpg">
          <a:extLst>
            <a:ext uri="{FF2B5EF4-FFF2-40B4-BE49-F238E27FC236}">
              <a16:creationId xmlns:a16="http://schemas.microsoft.com/office/drawing/2014/main" id="{8567BE1F-E1F1-4D5F-B949-C81AF94A1C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2289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228975" cy="0"/>
    <xdr:pic>
      <xdr:nvPicPr>
        <xdr:cNvPr id="768" name="image1.jpg" descr="G:\KTP.jpg">
          <a:extLst>
            <a:ext uri="{FF2B5EF4-FFF2-40B4-BE49-F238E27FC236}">
              <a16:creationId xmlns:a16="http://schemas.microsoft.com/office/drawing/2014/main" id="{44F0414E-3DE2-4252-BE07-E06CAD9EAE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2289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769" name="image1.jpg" descr="G:\KTP.jpg">
          <a:extLst>
            <a:ext uri="{FF2B5EF4-FFF2-40B4-BE49-F238E27FC236}">
              <a16:creationId xmlns:a16="http://schemas.microsoft.com/office/drawing/2014/main" id="{7D42F9DA-96F1-47E4-AB57-3DE1138BCB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770" name="image1.jpg" descr="G:\KTP.jpg">
          <a:extLst>
            <a:ext uri="{FF2B5EF4-FFF2-40B4-BE49-F238E27FC236}">
              <a16:creationId xmlns:a16="http://schemas.microsoft.com/office/drawing/2014/main" id="{53A60AED-DA3C-4028-AEC2-5024D7B331E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771" name="image1.jpg" descr="G:\KTP.jpg">
          <a:extLst>
            <a:ext uri="{FF2B5EF4-FFF2-40B4-BE49-F238E27FC236}">
              <a16:creationId xmlns:a16="http://schemas.microsoft.com/office/drawing/2014/main" id="{13907592-DF21-42EF-9F0D-5C33ACF53B2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772" name="image1.jpg" descr="G:\KTP.jpg">
          <a:extLst>
            <a:ext uri="{FF2B5EF4-FFF2-40B4-BE49-F238E27FC236}">
              <a16:creationId xmlns:a16="http://schemas.microsoft.com/office/drawing/2014/main" id="{089FD87F-703D-46B7-BD9D-B2439544D1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773" name="image1.jpg" descr="G:\KTP.jpg">
          <a:extLst>
            <a:ext uri="{FF2B5EF4-FFF2-40B4-BE49-F238E27FC236}">
              <a16:creationId xmlns:a16="http://schemas.microsoft.com/office/drawing/2014/main" id="{4FC02634-3058-4016-90BF-322B8E8693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774" name="image1.jpg" descr="G:\KTP.jpg">
          <a:extLst>
            <a:ext uri="{FF2B5EF4-FFF2-40B4-BE49-F238E27FC236}">
              <a16:creationId xmlns:a16="http://schemas.microsoft.com/office/drawing/2014/main" id="{E790C7FC-E1B0-4239-A015-3A0C38A2EC1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775" name="image1.jpg" descr="G:\KTP.jpg">
          <a:extLst>
            <a:ext uri="{FF2B5EF4-FFF2-40B4-BE49-F238E27FC236}">
              <a16:creationId xmlns:a16="http://schemas.microsoft.com/office/drawing/2014/main" id="{FCD5363C-10A6-425B-800C-F305306794B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776" name="image1.jpg" descr="G:\KTP.jpg">
          <a:extLst>
            <a:ext uri="{FF2B5EF4-FFF2-40B4-BE49-F238E27FC236}">
              <a16:creationId xmlns:a16="http://schemas.microsoft.com/office/drawing/2014/main" id="{A609A984-51D9-41DD-A618-EE56405117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67275" cy="0"/>
    <xdr:pic>
      <xdr:nvPicPr>
        <xdr:cNvPr id="777" name="image1.jpg" descr="G:\KTP.jpg">
          <a:extLst>
            <a:ext uri="{FF2B5EF4-FFF2-40B4-BE49-F238E27FC236}">
              <a16:creationId xmlns:a16="http://schemas.microsoft.com/office/drawing/2014/main" id="{7A2418C3-305F-4CFC-BF80-98BF9F6D8A1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672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552700" cy="0"/>
    <xdr:pic>
      <xdr:nvPicPr>
        <xdr:cNvPr id="778" name="image1.jpg" descr="G:\KTP.jpg">
          <a:extLst>
            <a:ext uri="{FF2B5EF4-FFF2-40B4-BE49-F238E27FC236}">
              <a16:creationId xmlns:a16="http://schemas.microsoft.com/office/drawing/2014/main" id="{E7566BAE-547B-4209-8050-954E23E7F77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5527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779" name="image1.jpg" descr="G:\KTP.jpg">
          <a:extLst>
            <a:ext uri="{FF2B5EF4-FFF2-40B4-BE49-F238E27FC236}">
              <a16:creationId xmlns:a16="http://schemas.microsoft.com/office/drawing/2014/main" id="{AA13CA8A-3855-40A5-987B-10EBFE76D5B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780" name="image1.jpg" descr="G:\KTP.jpg">
          <a:extLst>
            <a:ext uri="{FF2B5EF4-FFF2-40B4-BE49-F238E27FC236}">
              <a16:creationId xmlns:a16="http://schemas.microsoft.com/office/drawing/2014/main" id="{23F1AFCD-BBFD-4F34-8481-46018B5982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781" name="image1.jpg" descr="G:\KTP.jpg">
          <a:extLst>
            <a:ext uri="{FF2B5EF4-FFF2-40B4-BE49-F238E27FC236}">
              <a16:creationId xmlns:a16="http://schemas.microsoft.com/office/drawing/2014/main" id="{DEA61E86-8504-458D-A3EE-5EB87A122C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782" name="image1.jpg" descr="G:\KTP.jpg">
          <a:extLst>
            <a:ext uri="{FF2B5EF4-FFF2-40B4-BE49-F238E27FC236}">
              <a16:creationId xmlns:a16="http://schemas.microsoft.com/office/drawing/2014/main" id="{3C2D1785-129D-4D85-8AD0-AA7CA3241B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783" name="image1.jpg" descr="G:\KTP.jpg">
          <a:extLst>
            <a:ext uri="{FF2B5EF4-FFF2-40B4-BE49-F238E27FC236}">
              <a16:creationId xmlns:a16="http://schemas.microsoft.com/office/drawing/2014/main" id="{E66639ED-A168-442A-A706-B4E65ABA68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784" name="image1.jpg" descr="G:\KTP.jpg">
          <a:extLst>
            <a:ext uri="{FF2B5EF4-FFF2-40B4-BE49-F238E27FC236}">
              <a16:creationId xmlns:a16="http://schemas.microsoft.com/office/drawing/2014/main" id="{DF07C837-D65C-49AD-874C-33AA01EFDE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785" name="image1.jpg" descr="G:\KTP.jpg">
          <a:extLst>
            <a:ext uri="{FF2B5EF4-FFF2-40B4-BE49-F238E27FC236}">
              <a16:creationId xmlns:a16="http://schemas.microsoft.com/office/drawing/2014/main" id="{E50E5C6D-E465-4A4F-9B6D-70E8FD8B36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786" name="image1.jpg" descr="G:\KTP.jpg">
          <a:extLst>
            <a:ext uri="{FF2B5EF4-FFF2-40B4-BE49-F238E27FC236}">
              <a16:creationId xmlns:a16="http://schemas.microsoft.com/office/drawing/2014/main" id="{E6367A9E-8855-4289-9453-AF272A113D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67275" cy="0"/>
    <xdr:pic>
      <xdr:nvPicPr>
        <xdr:cNvPr id="787" name="image1.jpg" descr="G:\KTP.jpg">
          <a:extLst>
            <a:ext uri="{FF2B5EF4-FFF2-40B4-BE49-F238E27FC236}">
              <a16:creationId xmlns:a16="http://schemas.microsoft.com/office/drawing/2014/main" id="{07E9B3A6-2F12-4F39-861E-8BFAEE3837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672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67275" cy="0"/>
    <xdr:pic>
      <xdr:nvPicPr>
        <xdr:cNvPr id="788" name="image1.jpg" descr="G:\KTP.jpg">
          <a:extLst>
            <a:ext uri="{FF2B5EF4-FFF2-40B4-BE49-F238E27FC236}">
              <a16:creationId xmlns:a16="http://schemas.microsoft.com/office/drawing/2014/main" id="{BBC23D63-23ED-46C4-93C9-3CF3FECED2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67275" cy="0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171450</xdr:colOff>
      <xdr:row>52</xdr:row>
      <xdr:rowOff>0</xdr:rowOff>
    </xdr:from>
    <xdr:ext cx="4695825" cy="0"/>
    <xdr:pic>
      <xdr:nvPicPr>
        <xdr:cNvPr id="789" name="image1.jpg" descr="G:\KTP.jpg">
          <a:extLst>
            <a:ext uri="{FF2B5EF4-FFF2-40B4-BE49-F238E27FC236}">
              <a16:creationId xmlns:a16="http://schemas.microsoft.com/office/drawing/2014/main" id="{1FA20C74-E540-44DE-9BA3-A69283CE78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506325" y="9991725"/>
          <a:ext cx="46958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419100</xdr:colOff>
      <xdr:row>52</xdr:row>
      <xdr:rowOff>0</xdr:rowOff>
    </xdr:from>
    <xdr:ext cx="2562225" cy="0"/>
    <xdr:pic>
      <xdr:nvPicPr>
        <xdr:cNvPr id="790" name="image1.jpg" descr="G:\KTP.jpg">
          <a:extLst>
            <a:ext uri="{FF2B5EF4-FFF2-40B4-BE49-F238E27FC236}">
              <a16:creationId xmlns:a16="http://schemas.microsoft.com/office/drawing/2014/main" id="{91E92201-6FBB-478F-BFF1-3AE8F914FF0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049125" y="9991725"/>
          <a:ext cx="2562225" cy="0"/>
        </a:xfrm>
        <a:prstGeom prst="rect">
          <a:avLst/>
        </a:prstGeom>
        <a:noFill/>
      </xdr:spPr>
    </xdr:pic>
    <xdr:clientData fLocksWithSheet="0"/>
  </xdr:oneCellAnchor>
  <xdr:oneCellAnchor>
    <xdr:from>
      <xdr:col>17</xdr:col>
      <xdr:colOff>2266950</xdr:colOff>
      <xdr:row>52</xdr:row>
      <xdr:rowOff>0</xdr:rowOff>
    </xdr:from>
    <xdr:ext cx="1905000" cy="0"/>
    <xdr:pic>
      <xdr:nvPicPr>
        <xdr:cNvPr id="791" name="image1.jpg" descr="G:\KTP.jpg">
          <a:extLst>
            <a:ext uri="{FF2B5EF4-FFF2-40B4-BE49-F238E27FC236}">
              <a16:creationId xmlns:a16="http://schemas.microsoft.com/office/drawing/2014/main" id="{88C6863C-7D77-4C32-9510-2A20F6E70A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688050" y="9991725"/>
          <a:ext cx="19050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552700" cy="0"/>
    <xdr:pic>
      <xdr:nvPicPr>
        <xdr:cNvPr id="792" name="image1.jpg" descr="G:\KTP.jpg">
          <a:extLst>
            <a:ext uri="{FF2B5EF4-FFF2-40B4-BE49-F238E27FC236}">
              <a16:creationId xmlns:a16="http://schemas.microsoft.com/office/drawing/2014/main" id="{BAEE208D-3CF6-451C-A6C4-FAE8E51466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5527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228975" cy="0"/>
    <xdr:pic>
      <xdr:nvPicPr>
        <xdr:cNvPr id="793" name="image1.jpg" descr="G:\KTP.jpg">
          <a:extLst>
            <a:ext uri="{FF2B5EF4-FFF2-40B4-BE49-F238E27FC236}">
              <a16:creationId xmlns:a16="http://schemas.microsoft.com/office/drawing/2014/main" id="{810D6F93-4B5D-4E27-A499-95679407C24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2289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228975" cy="0"/>
    <xdr:pic>
      <xdr:nvPicPr>
        <xdr:cNvPr id="794" name="image1.jpg" descr="G:\KTP.jpg">
          <a:extLst>
            <a:ext uri="{FF2B5EF4-FFF2-40B4-BE49-F238E27FC236}">
              <a16:creationId xmlns:a16="http://schemas.microsoft.com/office/drawing/2014/main" id="{8B670483-FCAE-42DE-8CD5-5BD3F5BE75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2289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795" name="image1.jpg" descr="G:\KTP.jpg">
          <a:extLst>
            <a:ext uri="{FF2B5EF4-FFF2-40B4-BE49-F238E27FC236}">
              <a16:creationId xmlns:a16="http://schemas.microsoft.com/office/drawing/2014/main" id="{C12DC189-7071-42C1-80CC-2F8E556208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796" name="image1.jpg" descr="G:\KTP.jpg">
          <a:extLst>
            <a:ext uri="{FF2B5EF4-FFF2-40B4-BE49-F238E27FC236}">
              <a16:creationId xmlns:a16="http://schemas.microsoft.com/office/drawing/2014/main" id="{C9893CA7-FFF7-40D6-A6E1-2AC93B319E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797" name="image1.jpg" descr="G:\KTP.jpg">
          <a:extLst>
            <a:ext uri="{FF2B5EF4-FFF2-40B4-BE49-F238E27FC236}">
              <a16:creationId xmlns:a16="http://schemas.microsoft.com/office/drawing/2014/main" id="{901842E2-14B6-4912-84EB-24615E3AE6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798" name="image1.jpg" descr="G:\KTP.jpg">
          <a:extLst>
            <a:ext uri="{FF2B5EF4-FFF2-40B4-BE49-F238E27FC236}">
              <a16:creationId xmlns:a16="http://schemas.microsoft.com/office/drawing/2014/main" id="{542AD70C-7891-46D7-A494-6FAAC4E7EC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799" name="image1.jpg" descr="G:\KTP.jpg">
          <a:extLst>
            <a:ext uri="{FF2B5EF4-FFF2-40B4-BE49-F238E27FC236}">
              <a16:creationId xmlns:a16="http://schemas.microsoft.com/office/drawing/2014/main" id="{8AEB85A3-D184-44D8-994A-1881B7F8F84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800" name="image1.jpg" descr="G:\KTP.jpg">
          <a:extLst>
            <a:ext uri="{FF2B5EF4-FFF2-40B4-BE49-F238E27FC236}">
              <a16:creationId xmlns:a16="http://schemas.microsoft.com/office/drawing/2014/main" id="{19EDDDFF-585A-4645-8054-EB3EFB953A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801" name="image1.jpg" descr="G:\KTP.jpg">
          <a:extLst>
            <a:ext uri="{FF2B5EF4-FFF2-40B4-BE49-F238E27FC236}">
              <a16:creationId xmlns:a16="http://schemas.microsoft.com/office/drawing/2014/main" id="{5D9C27DD-861B-47D5-9753-D3FED6823A0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802" name="image1.jpg" descr="G:\KTP.jpg">
          <a:extLst>
            <a:ext uri="{FF2B5EF4-FFF2-40B4-BE49-F238E27FC236}">
              <a16:creationId xmlns:a16="http://schemas.microsoft.com/office/drawing/2014/main" id="{C3C2CD7F-D77C-4B86-B6CB-3101E729262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67275" cy="0"/>
    <xdr:pic>
      <xdr:nvPicPr>
        <xdr:cNvPr id="803" name="image1.jpg" descr="G:\KTP.jpg">
          <a:extLst>
            <a:ext uri="{FF2B5EF4-FFF2-40B4-BE49-F238E27FC236}">
              <a16:creationId xmlns:a16="http://schemas.microsoft.com/office/drawing/2014/main" id="{C5979E86-10F4-4443-BDF1-6A6F0F036D9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672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2552700" cy="0"/>
    <xdr:pic>
      <xdr:nvPicPr>
        <xdr:cNvPr id="804" name="image1.jpg" descr="G:\KTP.jpg">
          <a:extLst>
            <a:ext uri="{FF2B5EF4-FFF2-40B4-BE49-F238E27FC236}">
              <a16:creationId xmlns:a16="http://schemas.microsoft.com/office/drawing/2014/main" id="{E3F164E6-0084-4598-A2AB-441EE7FD4A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25527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805" name="image1.jpg" descr="G:\KTP.jpg">
          <a:extLst>
            <a:ext uri="{FF2B5EF4-FFF2-40B4-BE49-F238E27FC236}">
              <a16:creationId xmlns:a16="http://schemas.microsoft.com/office/drawing/2014/main" id="{020C3399-2F6E-4FF1-B583-4DC7CD3A13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806" name="image1.jpg" descr="G:\KTP.jpg">
          <a:extLst>
            <a:ext uri="{FF2B5EF4-FFF2-40B4-BE49-F238E27FC236}">
              <a16:creationId xmlns:a16="http://schemas.microsoft.com/office/drawing/2014/main" id="{64609D2F-69D7-412A-B091-F11CAC91BBD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3514725" cy="0"/>
    <xdr:pic>
      <xdr:nvPicPr>
        <xdr:cNvPr id="807" name="image1.jpg" descr="G:\KTP.jpg">
          <a:extLst>
            <a:ext uri="{FF2B5EF4-FFF2-40B4-BE49-F238E27FC236}">
              <a16:creationId xmlns:a16="http://schemas.microsoft.com/office/drawing/2014/main" id="{9DB2C170-41B6-4799-B397-1F3F306DD88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351472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808" name="image1.jpg" descr="G:\KTP.jpg">
          <a:extLst>
            <a:ext uri="{FF2B5EF4-FFF2-40B4-BE49-F238E27FC236}">
              <a16:creationId xmlns:a16="http://schemas.microsoft.com/office/drawing/2014/main" id="{16A5EAB5-3C39-4590-948E-D897D278CE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76800" cy="0"/>
    <xdr:pic>
      <xdr:nvPicPr>
        <xdr:cNvPr id="809" name="image1.jpg" descr="G:\KTP.jpg">
          <a:extLst>
            <a:ext uri="{FF2B5EF4-FFF2-40B4-BE49-F238E27FC236}">
              <a16:creationId xmlns:a16="http://schemas.microsoft.com/office/drawing/2014/main" id="{9C1ED14B-7E45-4414-B9C8-4F2111E03F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7680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810" name="image1.jpg" descr="G:\KTP.jpg">
          <a:extLst>
            <a:ext uri="{FF2B5EF4-FFF2-40B4-BE49-F238E27FC236}">
              <a16:creationId xmlns:a16="http://schemas.microsoft.com/office/drawing/2014/main" id="{D40216F0-2039-43BE-B7BC-3233C28D204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811" name="image1.jpg" descr="G:\KTP.jpg">
          <a:extLst>
            <a:ext uri="{FF2B5EF4-FFF2-40B4-BE49-F238E27FC236}">
              <a16:creationId xmlns:a16="http://schemas.microsoft.com/office/drawing/2014/main" id="{D97F809B-5B59-42BB-85F9-31608EBA876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019550" cy="0"/>
    <xdr:pic>
      <xdr:nvPicPr>
        <xdr:cNvPr id="812" name="image1.jpg" descr="G:\KTP.jpg">
          <a:extLst>
            <a:ext uri="{FF2B5EF4-FFF2-40B4-BE49-F238E27FC236}">
              <a16:creationId xmlns:a16="http://schemas.microsoft.com/office/drawing/2014/main" id="{FDDAC0F9-9688-4ED8-BD56-AFBB4045614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019550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67275" cy="0"/>
    <xdr:pic>
      <xdr:nvPicPr>
        <xdr:cNvPr id="813" name="image1.jpg" descr="G:\KTP.jpg">
          <a:extLst>
            <a:ext uri="{FF2B5EF4-FFF2-40B4-BE49-F238E27FC236}">
              <a16:creationId xmlns:a16="http://schemas.microsoft.com/office/drawing/2014/main" id="{249CCB95-97F9-4D41-B149-D077603F4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67275" cy="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85725</xdr:colOff>
      <xdr:row>52</xdr:row>
      <xdr:rowOff>0</xdr:rowOff>
    </xdr:from>
    <xdr:ext cx="4867275" cy="0"/>
    <xdr:pic>
      <xdr:nvPicPr>
        <xdr:cNvPr id="814" name="image1.jpg" descr="G:\KTP.jpg">
          <a:extLst>
            <a:ext uri="{FF2B5EF4-FFF2-40B4-BE49-F238E27FC236}">
              <a16:creationId xmlns:a16="http://schemas.microsoft.com/office/drawing/2014/main" id="{4CB17497-2857-4957-BB2A-3AD4CA12273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0" y="9991725"/>
          <a:ext cx="4867275" cy="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514350</xdr:colOff>
      <xdr:row>52</xdr:row>
      <xdr:rowOff>0</xdr:rowOff>
    </xdr:from>
    <xdr:ext cx="2752725" cy="0"/>
    <xdr:pic>
      <xdr:nvPicPr>
        <xdr:cNvPr id="815" name="image1.jpg" descr="G:\KTP.jpg">
          <a:extLst>
            <a:ext uri="{FF2B5EF4-FFF2-40B4-BE49-F238E27FC236}">
              <a16:creationId xmlns:a16="http://schemas.microsoft.com/office/drawing/2014/main" id="{392504FB-566E-4176-AB44-BE6829DCF64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9525" y="9991725"/>
          <a:ext cx="2752725" cy="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9</xdr:col>
      <xdr:colOff>317500</xdr:colOff>
      <xdr:row>60</xdr:row>
      <xdr:rowOff>63500</xdr:rowOff>
    </xdr:from>
    <xdr:to>
      <xdr:col>12</xdr:col>
      <xdr:colOff>673645</xdr:colOff>
      <xdr:row>71</xdr:row>
      <xdr:rowOff>79375</xdr:rowOff>
    </xdr:to>
    <xdr:pic>
      <xdr:nvPicPr>
        <xdr:cNvPr id="816" name="Picture 815">
          <a:extLst>
            <a:ext uri="{FF2B5EF4-FFF2-40B4-BE49-F238E27FC236}">
              <a16:creationId xmlns:a16="http://schemas.microsoft.com/office/drawing/2014/main" id="{E8F8FBDE-509F-46F5-8AA5-49F1D48E1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99625" y="11503025"/>
          <a:ext cx="1899195" cy="2006600"/>
        </a:xfrm>
        <a:prstGeom prst="rect">
          <a:avLst/>
        </a:prstGeom>
      </xdr:spPr>
    </xdr:pic>
    <xdr:clientData/>
  </xdr:twoCellAnchor>
  <xdr:twoCellAnchor editAs="oneCell">
    <xdr:from>
      <xdr:col>8</xdr:col>
      <xdr:colOff>650876</xdr:colOff>
      <xdr:row>58</xdr:row>
      <xdr:rowOff>127000</xdr:rowOff>
    </xdr:from>
    <xdr:to>
      <xdr:col>13</xdr:col>
      <xdr:colOff>349251</xdr:colOff>
      <xdr:row>72</xdr:row>
      <xdr:rowOff>158749</xdr:rowOff>
    </xdr:to>
    <xdr:pic>
      <xdr:nvPicPr>
        <xdr:cNvPr id="817" name="Picture 816">
          <a:extLst>
            <a:ext uri="{FF2B5EF4-FFF2-40B4-BE49-F238E27FC236}">
              <a16:creationId xmlns:a16="http://schemas.microsoft.com/office/drawing/2014/main" id="{85B8DBFC-3D33-4D9A-AA33-92588F318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328151" y="11204575"/>
          <a:ext cx="2651125" cy="2565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-katalog.lkpp.go.id/katalog/produk/detail/73656294?type=regency&amp;location_id=191" TargetMode="External"/><Relationship Id="rId18" Type="http://schemas.openxmlformats.org/officeDocument/2006/relationships/hyperlink" Target="https://e-katalog.lkpp.go.id/katalog/produk/detail/73656294?type=regency&amp;location_id=191" TargetMode="External"/><Relationship Id="rId26" Type="http://schemas.openxmlformats.org/officeDocument/2006/relationships/hyperlink" Target="https://e-katalog.lkpp.go.id/katalog/produk/detail/73656294?type=regency&amp;location_id=191" TargetMode="External"/><Relationship Id="rId21" Type="http://schemas.openxmlformats.org/officeDocument/2006/relationships/hyperlink" Target="https://e-katalog.lkpp.go.id/katalog/produk/detail/3868856?type=regency&amp;location_id=77" TargetMode="External"/><Relationship Id="rId34" Type="http://schemas.openxmlformats.org/officeDocument/2006/relationships/hyperlink" Target="https://e-katalog.lkpp.go.id/katalog/produk/detail/73656294?type=regency&amp;location_id=191" TargetMode="External"/><Relationship Id="rId7" Type="http://schemas.openxmlformats.org/officeDocument/2006/relationships/hyperlink" Target="https://e-katalog.lkpp.go.id/katalog/produk/detail/3868856?type=regency&amp;location_id=77" TargetMode="External"/><Relationship Id="rId12" Type="http://schemas.openxmlformats.org/officeDocument/2006/relationships/hyperlink" Target="https://e-katalog.lkpp.go.id/katalog/produk/detail/73656294?type=regency&amp;location_id=191" TargetMode="External"/><Relationship Id="rId17" Type="http://schemas.openxmlformats.org/officeDocument/2006/relationships/hyperlink" Target="https://e-katalog.lkpp.go.id/katalog/produk/detail/3868856?type=regency&amp;location_id=77" TargetMode="External"/><Relationship Id="rId25" Type="http://schemas.openxmlformats.org/officeDocument/2006/relationships/hyperlink" Target="https://e-katalog.lkpp.go.id/katalog/produk/detail/73656294?type=regency&amp;location_id=191" TargetMode="External"/><Relationship Id="rId33" Type="http://schemas.openxmlformats.org/officeDocument/2006/relationships/hyperlink" Target="https://e-katalog.lkpp.go.id/katalog/produk/detail/73656294?type=regency&amp;location_id=191" TargetMode="External"/><Relationship Id="rId38" Type="http://schemas.openxmlformats.org/officeDocument/2006/relationships/drawing" Target="../drawings/drawing1.xml"/><Relationship Id="rId2" Type="http://schemas.openxmlformats.org/officeDocument/2006/relationships/hyperlink" Target="https://e-katalog.lkpp.go.id/katalog/produk/detail/73656294?type=regency&amp;location_id=191" TargetMode="External"/><Relationship Id="rId16" Type="http://schemas.openxmlformats.org/officeDocument/2006/relationships/hyperlink" Target="https://e-katalog.lkpp.go.id/katalog/produk/detail/3868856?type=regency&amp;location_id=77" TargetMode="External"/><Relationship Id="rId20" Type="http://schemas.openxmlformats.org/officeDocument/2006/relationships/hyperlink" Target="https://e-katalog.lkpp.go.id/katalog/produk/detail/73656294?type=regency&amp;location_id=191" TargetMode="External"/><Relationship Id="rId29" Type="http://schemas.openxmlformats.org/officeDocument/2006/relationships/hyperlink" Target="https://e-katalog.lkpp.go.id/katalog/produk/detail/73656294?type=regency&amp;location_id=191" TargetMode="External"/><Relationship Id="rId1" Type="http://schemas.openxmlformats.org/officeDocument/2006/relationships/hyperlink" Target="https://e-katalog.lkpp.go.id/katalog/produk/detail/73656294?type=regency&amp;location_id=191" TargetMode="External"/><Relationship Id="rId6" Type="http://schemas.openxmlformats.org/officeDocument/2006/relationships/hyperlink" Target="https://e-katalog.lkpp.go.id/katalog/produk/detail/3868856?type=regency&amp;location_id=77" TargetMode="External"/><Relationship Id="rId11" Type="http://schemas.openxmlformats.org/officeDocument/2006/relationships/hyperlink" Target="https://e-katalog.lkpp.go.id/katalog/produk/detail/73656294?type=regency&amp;location_id=191" TargetMode="External"/><Relationship Id="rId24" Type="http://schemas.openxmlformats.org/officeDocument/2006/relationships/hyperlink" Target="https://e-katalog.lkpp.go.id/katalog/produk/detail/3868856?type=regency&amp;location_id=77" TargetMode="External"/><Relationship Id="rId32" Type="http://schemas.openxmlformats.org/officeDocument/2006/relationships/hyperlink" Target="https://e-katalog.lkpp.go.id/katalog/produk/detail/3868856?type=regency&amp;location_id=77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e-katalog.lkpp.go.id/katalog/produk/detail/3868856?type=regency&amp;location_id=77" TargetMode="External"/><Relationship Id="rId15" Type="http://schemas.openxmlformats.org/officeDocument/2006/relationships/hyperlink" Target="https://e-katalog.lkpp.go.id/katalog/produk/detail/3868856?type=regency&amp;location_id=77" TargetMode="External"/><Relationship Id="rId23" Type="http://schemas.openxmlformats.org/officeDocument/2006/relationships/hyperlink" Target="https://e-katalog.lkpp.go.id/katalog/produk/detail/73656294?type=regency&amp;location_id=191" TargetMode="External"/><Relationship Id="rId28" Type="http://schemas.openxmlformats.org/officeDocument/2006/relationships/hyperlink" Target="https://e-katalog.lkpp.go.id/katalog/produk/detail/3868856?type=regency&amp;location_id=77" TargetMode="External"/><Relationship Id="rId36" Type="http://schemas.openxmlformats.org/officeDocument/2006/relationships/hyperlink" Target="https://e-katalog.lkpp.go.id/katalog/produk/detail/3868856?type=regency&amp;location_id=77" TargetMode="External"/><Relationship Id="rId10" Type="http://schemas.openxmlformats.org/officeDocument/2006/relationships/hyperlink" Target="https://e-katalog.lkpp.go.id/katalog/produk/detail/3868856?type=regency&amp;location_id=77" TargetMode="External"/><Relationship Id="rId19" Type="http://schemas.openxmlformats.org/officeDocument/2006/relationships/hyperlink" Target="https://e-katalog.lkpp.go.id/katalog/produk/detail/73656294?type=regency&amp;location_id=191" TargetMode="External"/><Relationship Id="rId31" Type="http://schemas.openxmlformats.org/officeDocument/2006/relationships/hyperlink" Target="https://e-katalog.lkpp.go.id/katalog/produk/detail/3868856?type=regency&amp;location_id=77" TargetMode="External"/><Relationship Id="rId4" Type="http://schemas.openxmlformats.org/officeDocument/2006/relationships/hyperlink" Target="https://e-katalog.lkpp.go.id/katalog/produk/detail/73656294?type=regency&amp;location_id=191" TargetMode="External"/><Relationship Id="rId9" Type="http://schemas.openxmlformats.org/officeDocument/2006/relationships/hyperlink" Target="https://e-katalog.lkpp.go.id/katalog/produk/detail/3868856?type=regency&amp;location_id=77" TargetMode="External"/><Relationship Id="rId14" Type="http://schemas.openxmlformats.org/officeDocument/2006/relationships/hyperlink" Target="https://e-katalog.lkpp.go.id/katalog/produk/detail/3868856?type=regency&amp;location_id=77" TargetMode="External"/><Relationship Id="rId22" Type="http://schemas.openxmlformats.org/officeDocument/2006/relationships/hyperlink" Target="https://e-katalog.lkpp.go.id/katalog/produk/detail/3868856?type=regency&amp;location_id=77" TargetMode="External"/><Relationship Id="rId27" Type="http://schemas.openxmlformats.org/officeDocument/2006/relationships/hyperlink" Target="https://e-katalog.lkpp.go.id/katalog/produk/detail/3868856?type=regency&amp;location_id=77" TargetMode="External"/><Relationship Id="rId30" Type="http://schemas.openxmlformats.org/officeDocument/2006/relationships/hyperlink" Target="https://e-katalog.lkpp.go.id/katalog/produk/detail/73656294?type=regency&amp;location_id=191" TargetMode="External"/><Relationship Id="rId35" Type="http://schemas.openxmlformats.org/officeDocument/2006/relationships/hyperlink" Target="https://e-katalog.lkpp.go.id/katalog/produk/detail/3868856?type=regency&amp;location_id=77" TargetMode="External"/><Relationship Id="rId8" Type="http://schemas.openxmlformats.org/officeDocument/2006/relationships/hyperlink" Target="https://e-katalog.lkpp.go.id/katalog/produk/detail/3868856?type=regency&amp;location_id=77" TargetMode="External"/><Relationship Id="rId3" Type="http://schemas.openxmlformats.org/officeDocument/2006/relationships/hyperlink" Target="https://e-katalog.lkpp.go.id/katalog/produk/detail/73656294?type=regency&amp;location_id=191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-katalog.lkpp.go.id/katalog/produk/detail/79782665?type=regency&amp;location_id=216" TargetMode="External"/><Relationship Id="rId13" Type="http://schemas.openxmlformats.org/officeDocument/2006/relationships/hyperlink" Target="https://e-katalog.lkpp.go.id/katalog/produk/detail/77287996?type=regency&amp;location_id=278" TargetMode="External"/><Relationship Id="rId3" Type="http://schemas.openxmlformats.org/officeDocument/2006/relationships/hyperlink" Target="https://e-katalog.lkpp.go.id/katalog/produk/detail/78892426?type=regency&amp;location_id=180" TargetMode="External"/><Relationship Id="rId7" Type="http://schemas.openxmlformats.org/officeDocument/2006/relationships/hyperlink" Target="https://e-katalog.lkpp.go.id/katalog/produk/detail/76627448?type=regency&amp;location_id=292" TargetMode="External"/><Relationship Id="rId12" Type="http://schemas.openxmlformats.org/officeDocument/2006/relationships/hyperlink" Target="https://e-katalog.lkpp.go.id/katalog/produk/detail/81137454?type=regency&amp;location_id=278" TargetMode="External"/><Relationship Id="rId2" Type="http://schemas.openxmlformats.org/officeDocument/2006/relationships/hyperlink" Target="https://e-katalog.lkpp.go.id/katalog/produk/detail/65956614?type=regency&amp;location_id=438" TargetMode="External"/><Relationship Id="rId16" Type="http://schemas.openxmlformats.org/officeDocument/2006/relationships/drawing" Target="../drawings/drawing2.xml"/><Relationship Id="rId1" Type="http://schemas.openxmlformats.org/officeDocument/2006/relationships/hyperlink" Target="https://e-katalog.lkpp.go.id/katalog/produk/detail/81737639?lang=id&amp;type=general" TargetMode="External"/><Relationship Id="rId6" Type="http://schemas.openxmlformats.org/officeDocument/2006/relationships/hyperlink" Target="https://e-katalog.lkpp.go.id/katalog/produk/detail/78347023?lang=id&amp;type=regency&amp;location_id=434" TargetMode="External"/><Relationship Id="rId11" Type="http://schemas.openxmlformats.org/officeDocument/2006/relationships/hyperlink" Target="https://e-katalog.lkpp.go.id/katalog/produk/detail/57813667?lang=id&amp;type=regency&amp;location_id=434" TargetMode="External"/><Relationship Id="rId5" Type="http://schemas.openxmlformats.org/officeDocument/2006/relationships/hyperlink" Target="https://e-katalog.lkpp.go.id/katalog/produk/detail/76377990?lang=id&amp;type=regency&amp;location_id=434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https://e-katalog.lkpp.go.id/katalog/produk/detail/53599306?lang=id&amp;type=regency&amp;location_id=434" TargetMode="External"/><Relationship Id="rId4" Type="http://schemas.openxmlformats.org/officeDocument/2006/relationships/hyperlink" Target="https://e-katalog.lkpp.go.id/katalog/produk/detail/77793709?type=regency&amp;location_id=177" TargetMode="External"/><Relationship Id="rId9" Type="http://schemas.openxmlformats.org/officeDocument/2006/relationships/hyperlink" Target="https://e-katalog.lkpp.go.id/katalog/produk/detail/81479159?type=province&amp;location_id=11" TargetMode="External"/><Relationship Id="rId14" Type="http://schemas.openxmlformats.org/officeDocument/2006/relationships/hyperlink" Target="https://e-katalog.lkpp.go.id/katalog/produk/detail/80666829?lang=id&amp;type=regency&amp;location_id=4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CBE84-A4F9-4EEE-81CF-EC6F1B1E5F40}">
  <dimension ref="A1:AN222"/>
  <sheetViews>
    <sheetView tabSelected="1" view="pageBreakPreview" zoomScale="110" zoomScaleNormal="100" zoomScaleSheetLayoutView="110" workbookViewId="0">
      <selection activeCell="O10" sqref="O10"/>
    </sheetView>
  </sheetViews>
  <sheetFormatPr defaultRowHeight="14.25" x14ac:dyDescent="0.2"/>
  <cols>
    <col min="1" max="1" width="10.28515625" style="65" customWidth="1"/>
    <col min="2" max="2" width="55.42578125" style="65" customWidth="1"/>
    <col min="3" max="3" width="8.28515625" style="65" customWidth="1"/>
    <col min="4" max="4" width="10.42578125" style="65" customWidth="1"/>
    <col min="5" max="5" width="10" style="4" customWidth="1"/>
    <col min="6" max="9" width="10.5703125" style="4" customWidth="1"/>
    <col min="10" max="10" width="9.5703125" style="4" bestFit="1" customWidth="1"/>
    <col min="11" max="11" width="5.42578125" style="4" bestFit="1" customWidth="1"/>
    <col min="12" max="12" width="8.140625" style="4" customWidth="1"/>
    <col min="13" max="14" width="10.5703125" style="4" customWidth="1"/>
    <col min="15" max="15" width="18.28515625" style="6" bestFit="1" customWidth="1"/>
    <col min="16" max="16" width="23" style="6" bestFit="1" customWidth="1"/>
    <col min="17" max="17" width="20" style="8" bestFit="1" customWidth="1"/>
    <col min="18" max="18" width="37.28515625" style="65" customWidth="1"/>
    <col min="19" max="21" width="9.140625" style="65"/>
    <col min="22" max="22" width="14" style="65" customWidth="1"/>
    <col min="23" max="25" width="9.140625" style="65"/>
    <col min="26" max="26" width="14" style="65" customWidth="1"/>
    <col min="27" max="29" width="9.140625" style="65"/>
    <col min="30" max="30" width="9.85546875" style="65" customWidth="1"/>
    <col min="31" max="31" width="11" style="65" customWidth="1"/>
    <col min="32" max="32" width="11.85546875" style="65" customWidth="1"/>
    <col min="33" max="39" width="9.140625" style="65"/>
    <col min="40" max="40" width="11" style="65" customWidth="1"/>
    <col min="41" max="16384" width="9.140625" style="65"/>
  </cols>
  <sheetData>
    <row r="1" spans="1:18" s="2" customFormat="1" ht="18" x14ac:dyDescent="0.25">
      <c r="A1" s="360" t="s">
        <v>0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1"/>
    </row>
    <row r="2" spans="1:18" s="2" customFormat="1" ht="18" x14ac:dyDescent="0.25">
      <c r="A2" s="360" t="s">
        <v>1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1"/>
    </row>
    <row r="3" spans="1:18" s="2" customFormat="1" x14ac:dyDescent="0.2">
      <c r="A3" s="3"/>
      <c r="B3" s="3"/>
      <c r="C3" s="3"/>
      <c r="D3" s="3"/>
      <c r="E3" s="4"/>
      <c r="F3" s="4"/>
      <c r="G3" s="4"/>
      <c r="H3" s="4"/>
      <c r="I3" s="5"/>
      <c r="J3" s="4"/>
      <c r="K3" s="5"/>
      <c r="L3" s="4"/>
      <c r="M3" s="4"/>
      <c r="N3" s="4"/>
      <c r="O3" s="6"/>
      <c r="P3" s="7"/>
      <c r="Q3" s="8"/>
      <c r="R3" s="9"/>
    </row>
    <row r="4" spans="1:18" s="2" customFormat="1" x14ac:dyDescent="0.2">
      <c r="A4" s="3"/>
      <c r="B4" s="3"/>
      <c r="C4" s="346" t="s">
        <v>2</v>
      </c>
      <c r="D4" s="346"/>
      <c r="E4" s="346"/>
      <c r="F4" s="346"/>
      <c r="G4" s="346"/>
      <c r="H4" s="10" t="s">
        <v>3</v>
      </c>
      <c r="I4" s="11"/>
      <c r="J4" s="12"/>
      <c r="K4" s="11"/>
      <c r="L4" s="13"/>
      <c r="M4" s="13"/>
      <c r="N4" s="13"/>
      <c r="O4" s="14"/>
      <c r="P4" s="7"/>
      <c r="Q4" s="15"/>
      <c r="R4" s="16"/>
    </row>
    <row r="5" spans="1:18" s="2" customFormat="1" x14ac:dyDescent="0.2">
      <c r="A5" s="3"/>
      <c r="B5" s="3"/>
      <c r="C5" s="346" t="s">
        <v>4</v>
      </c>
      <c r="D5" s="346"/>
      <c r="E5" s="346"/>
      <c r="F5" s="346"/>
      <c r="G5" s="346"/>
      <c r="H5" s="10" t="s">
        <v>5</v>
      </c>
      <c r="I5" s="11"/>
      <c r="J5" s="12"/>
      <c r="K5" s="11"/>
      <c r="L5" s="13"/>
      <c r="M5" s="13"/>
      <c r="N5" s="13"/>
      <c r="O5" s="14"/>
      <c r="P5" s="7"/>
      <c r="Q5" s="15"/>
      <c r="R5" s="16"/>
    </row>
    <row r="6" spans="1:18" s="2" customFormat="1" x14ac:dyDescent="0.2">
      <c r="A6" s="3"/>
      <c r="B6" s="3"/>
      <c r="C6" s="346" t="s">
        <v>6</v>
      </c>
      <c r="D6" s="346"/>
      <c r="E6" s="346"/>
      <c r="F6" s="346"/>
      <c r="G6" s="346"/>
      <c r="H6" s="17" t="s">
        <v>7</v>
      </c>
      <c r="I6" s="18"/>
      <c r="J6" s="12"/>
      <c r="K6" s="18"/>
      <c r="L6" s="18"/>
      <c r="M6" s="18"/>
      <c r="N6" s="18"/>
      <c r="O6" s="19"/>
      <c r="P6" s="7"/>
      <c r="Q6" s="15"/>
      <c r="R6" s="1"/>
    </row>
    <row r="7" spans="1:18" s="2" customFormat="1" x14ac:dyDescent="0.2">
      <c r="A7" s="3"/>
      <c r="B7" s="3"/>
      <c r="C7" s="346" t="s">
        <v>8</v>
      </c>
      <c r="D7" s="346"/>
      <c r="E7" s="346"/>
      <c r="F7" s="346"/>
      <c r="G7" s="346"/>
      <c r="H7" s="17"/>
      <c r="I7" s="18"/>
      <c r="J7" s="12"/>
      <c r="K7" s="18"/>
      <c r="L7" s="18"/>
      <c r="M7" s="18"/>
      <c r="N7" s="18"/>
      <c r="O7" s="19"/>
      <c r="P7" s="7"/>
      <c r="Q7" s="15"/>
      <c r="R7" s="1"/>
    </row>
    <row r="8" spans="1:18" s="2" customFormat="1" x14ac:dyDescent="0.2">
      <c r="A8" s="3"/>
      <c r="B8" s="3"/>
      <c r="C8" s="346" t="s">
        <v>9</v>
      </c>
      <c r="D8" s="346"/>
      <c r="E8" s="346"/>
      <c r="F8" s="346"/>
      <c r="G8" s="346"/>
      <c r="H8" s="20"/>
      <c r="I8" s="21"/>
      <c r="J8" s="12"/>
      <c r="K8" s="22"/>
      <c r="L8" s="23"/>
      <c r="M8" s="23"/>
      <c r="N8" s="23"/>
      <c r="O8" s="24"/>
      <c r="P8" s="7"/>
      <c r="Q8" s="15"/>
      <c r="R8" s="25"/>
    </row>
    <row r="9" spans="1:18" s="2" customFormat="1" x14ac:dyDescent="0.2">
      <c r="A9" s="3"/>
      <c r="B9" s="3"/>
      <c r="C9" s="346" t="s">
        <v>10</v>
      </c>
      <c r="D9" s="346"/>
      <c r="E9" s="346"/>
      <c r="F9" s="346"/>
      <c r="G9" s="346"/>
      <c r="H9" s="26"/>
      <c r="I9" s="21"/>
      <c r="J9" s="12"/>
      <c r="K9" s="21"/>
      <c r="L9" s="27"/>
      <c r="M9" s="27"/>
      <c r="N9" s="27"/>
      <c r="O9" s="28"/>
      <c r="P9" s="7"/>
      <c r="Q9" s="15"/>
      <c r="R9" s="29"/>
    </row>
    <row r="10" spans="1:18" s="2" customFormat="1" x14ac:dyDescent="0.2">
      <c r="A10" s="3"/>
      <c r="B10" s="3"/>
      <c r="C10" s="346" t="s">
        <v>11</v>
      </c>
      <c r="D10" s="346"/>
      <c r="E10" s="346"/>
      <c r="F10" s="346"/>
      <c r="G10" s="346"/>
      <c r="H10" s="20"/>
      <c r="I10" s="21"/>
      <c r="J10" s="12"/>
      <c r="K10" s="22"/>
      <c r="L10" s="27"/>
      <c r="M10" s="27"/>
      <c r="N10" s="27"/>
      <c r="O10" s="28"/>
      <c r="P10" s="7"/>
      <c r="Q10" s="15"/>
      <c r="R10" s="29"/>
    </row>
    <row r="11" spans="1:18" s="2" customFormat="1" x14ac:dyDescent="0.2">
      <c r="A11" s="3"/>
      <c r="B11" s="3"/>
      <c r="C11" s="346" t="s">
        <v>12</v>
      </c>
      <c r="D11" s="346"/>
      <c r="E11" s="346"/>
      <c r="F11" s="346"/>
      <c r="G11" s="346"/>
      <c r="H11" s="26" t="s">
        <v>13</v>
      </c>
      <c r="I11" s="26"/>
      <c r="J11" s="30"/>
      <c r="K11" s="21"/>
      <c r="L11" s="27"/>
      <c r="M11" s="27"/>
      <c r="N11" s="27"/>
      <c r="O11" s="28"/>
      <c r="P11" s="7"/>
      <c r="Q11" s="15"/>
      <c r="R11" s="29"/>
    </row>
    <row r="12" spans="1:18" s="2" customFormat="1" x14ac:dyDescent="0.2">
      <c r="A12" s="3"/>
      <c r="B12" s="3"/>
      <c r="C12" s="346" t="s">
        <v>14</v>
      </c>
      <c r="D12" s="346"/>
      <c r="E12" s="346"/>
      <c r="F12" s="346"/>
      <c r="G12" s="346"/>
      <c r="H12" s="17"/>
      <c r="I12" s="17"/>
      <c r="J12" s="30"/>
      <c r="K12" s="18"/>
      <c r="L12" s="18"/>
      <c r="M12" s="18"/>
      <c r="N12" s="18"/>
      <c r="O12" s="19"/>
      <c r="P12" s="7"/>
      <c r="Q12" s="15"/>
      <c r="R12" s="1"/>
    </row>
    <row r="13" spans="1:18" s="2" customFormat="1" x14ac:dyDescent="0.2">
      <c r="A13" s="3"/>
      <c r="B13" s="3"/>
      <c r="C13" s="346" t="s">
        <v>15</v>
      </c>
      <c r="D13" s="346"/>
      <c r="E13" s="346"/>
      <c r="F13" s="346"/>
      <c r="G13" s="346"/>
      <c r="H13" s="20" t="s">
        <v>16</v>
      </c>
      <c r="I13" s="26"/>
      <c r="J13" s="30"/>
      <c r="K13" s="22"/>
      <c r="L13" s="27"/>
      <c r="M13" s="27"/>
      <c r="N13" s="27"/>
      <c r="O13" s="28"/>
      <c r="P13" s="7"/>
      <c r="Q13" s="15"/>
      <c r="R13" s="29"/>
    </row>
    <row r="14" spans="1:18" s="2" customFormat="1" x14ac:dyDescent="0.2">
      <c r="A14" s="3"/>
      <c r="B14" s="3"/>
      <c r="C14" s="346" t="s">
        <v>17</v>
      </c>
      <c r="D14" s="346"/>
      <c r="E14" s="346"/>
      <c r="F14" s="346"/>
      <c r="G14" s="346"/>
      <c r="H14" s="20"/>
      <c r="I14" s="26"/>
      <c r="J14" s="30"/>
      <c r="K14" s="21"/>
      <c r="L14" s="27"/>
      <c r="M14" s="27"/>
      <c r="N14" s="27"/>
      <c r="O14" s="28"/>
      <c r="P14" s="7"/>
      <c r="Q14" s="15"/>
      <c r="R14" s="29"/>
    </row>
    <row r="15" spans="1:18" s="2" customFormat="1" x14ac:dyDescent="0.2">
      <c r="A15" s="3"/>
      <c r="B15" s="3"/>
      <c r="C15" s="348" t="s">
        <v>18</v>
      </c>
      <c r="D15" s="348"/>
      <c r="E15" s="348"/>
      <c r="F15" s="348"/>
      <c r="G15" s="348"/>
      <c r="H15" s="32"/>
      <c r="I15" s="32"/>
      <c r="J15" s="30"/>
      <c r="K15" s="18"/>
      <c r="L15" s="33"/>
      <c r="M15" s="33"/>
      <c r="N15" s="33"/>
      <c r="O15" s="34"/>
      <c r="P15" s="7"/>
      <c r="Q15" s="15"/>
      <c r="R15" s="35"/>
    </row>
    <row r="16" spans="1:18" s="2" customFormat="1" x14ac:dyDescent="0.2">
      <c r="A16" s="36"/>
      <c r="B16" s="36"/>
      <c r="C16" s="348" t="s">
        <v>19</v>
      </c>
      <c r="D16" s="348"/>
      <c r="E16" s="348"/>
      <c r="F16" s="348"/>
      <c r="G16" s="348"/>
      <c r="H16" s="37"/>
      <c r="I16" s="37"/>
      <c r="J16" s="30"/>
      <c r="K16" s="18"/>
      <c r="L16" s="33"/>
      <c r="M16" s="33"/>
      <c r="N16" s="33"/>
      <c r="O16" s="34"/>
      <c r="P16" s="7"/>
      <c r="Q16" s="15"/>
      <c r="R16" s="35"/>
    </row>
    <row r="17" spans="1:20" s="2" customFormat="1" x14ac:dyDescent="0.2">
      <c r="A17" s="3"/>
      <c r="B17" s="3"/>
      <c r="C17" s="348" t="s">
        <v>20</v>
      </c>
      <c r="D17" s="348"/>
      <c r="E17" s="348"/>
      <c r="F17" s="348"/>
      <c r="G17" s="348"/>
      <c r="H17" s="349">
        <v>228671000</v>
      </c>
      <c r="I17" s="349"/>
      <c r="J17" s="349"/>
      <c r="K17" s="18"/>
      <c r="L17" s="33"/>
      <c r="M17" s="33"/>
      <c r="N17" s="33"/>
      <c r="O17" s="34"/>
      <c r="P17" s="7"/>
      <c r="Q17" s="38"/>
      <c r="R17" s="35"/>
    </row>
    <row r="18" spans="1:20" s="2" customFormat="1" x14ac:dyDescent="0.2">
      <c r="A18" s="3"/>
      <c r="B18" s="3"/>
      <c r="C18" s="31"/>
      <c r="D18" s="31"/>
      <c r="E18" s="5"/>
      <c r="F18" s="5"/>
      <c r="G18" s="5"/>
      <c r="H18" s="39"/>
      <c r="I18" s="39"/>
      <c r="J18" s="39"/>
      <c r="K18" s="18"/>
      <c r="L18" s="33"/>
      <c r="M18" s="33"/>
      <c r="N18" s="33"/>
      <c r="O18" s="34"/>
      <c r="P18" s="7"/>
      <c r="Q18" s="15"/>
      <c r="R18" s="35"/>
    </row>
    <row r="19" spans="1:20" s="45" customFormat="1" ht="60" customHeight="1" x14ac:dyDescent="0.2">
      <c r="A19" s="40" t="s">
        <v>21</v>
      </c>
      <c r="B19" s="41" t="s">
        <v>22</v>
      </c>
      <c r="C19" s="40" t="s">
        <v>23</v>
      </c>
      <c r="D19" s="40" t="s">
        <v>24</v>
      </c>
      <c r="E19" s="350" t="s">
        <v>25</v>
      </c>
      <c r="F19" s="350"/>
      <c r="G19" s="350"/>
      <c r="H19" s="350"/>
      <c r="I19" s="350"/>
      <c r="J19" s="350"/>
      <c r="K19" s="350"/>
      <c r="L19" s="350"/>
      <c r="M19" s="42" t="s">
        <v>26</v>
      </c>
      <c r="N19" s="42" t="s">
        <v>27</v>
      </c>
      <c r="O19" s="43" t="s">
        <v>28</v>
      </c>
      <c r="P19" s="43" t="s">
        <v>29</v>
      </c>
      <c r="Q19" s="44" t="s">
        <v>30</v>
      </c>
      <c r="R19" s="40" t="s">
        <v>31</v>
      </c>
    </row>
    <row r="20" spans="1:20" s="1" customFormat="1" x14ac:dyDescent="0.2">
      <c r="A20" s="46" t="s">
        <v>32</v>
      </c>
      <c r="B20" s="46" t="s">
        <v>33</v>
      </c>
      <c r="C20" s="46"/>
      <c r="D20" s="46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8"/>
      <c r="P20" s="49"/>
      <c r="Q20" s="50">
        <f>H17-P21</f>
        <v>0</v>
      </c>
      <c r="R20" s="46"/>
    </row>
    <row r="21" spans="1:20" s="1" customFormat="1" x14ac:dyDescent="0.2">
      <c r="A21" s="51" t="s">
        <v>34</v>
      </c>
      <c r="B21" s="52" t="s">
        <v>35</v>
      </c>
      <c r="C21" s="52"/>
      <c r="D21" s="52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4"/>
      <c r="P21" s="55">
        <f>SUM(P22,P123,P145)</f>
        <v>228671000</v>
      </c>
      <c r="Q21" s="56"/>
      <c r="R21" s="52"/>
    </row>
    <row r="22" spans="1:20" ht="16.5" thickBot="1" x14ac:dyDescent="0.25">
      <c r="A22" s="57" t="s">
        <v>36</v>
      </c>
      <c r="B22" s="58" t="s">
        <v>37</v>
      </c>
      <c r="C22" s="59"/>
      <c r="D22" s="59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/>
      <c r="P22" s="61">
        <f>P23</f>
        <v>98527000</v>
      </c>
      <c r="Q22" s="62"/>
      <c r="R22" s="63"/>
      <c r="S22" s="64"/>
      <c r="T22" s="64"/>
    </row>
    <row r="23" spans="1:20" s="74" customFormat="1" ht="15.75" x14ac:dyDescent="0.2">
      <c r="A23" s="66" t="s">
        <v>38</v>
      </c>
      <c r="B23" s="67" t="s">
        <v>39</v>
      </c>
      <c r="C23" s="68"/>
      <c r="D23" s="68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70"/>
      <c r="P23" s="70">
        <f>SUM(P24,P47,P80,P114)</f>
        <v>98527000</v>
      </c>
      <c r="Q23" s="71">
        <v>98527000</v>
      </c>
      <c r="R23" s="72">
        <f>P23-Q23</f>
        <v>0</v>
      </c>
      <c r="S23" s="73"/>
      <c r="T23" s="73"/>
    </row>
    <row r="24" spans="1:20" ht="15.75" x14ac:dyDescent="0.2">
      <c r="A24" s="75" t="s">
        <v>40</v>
      </c>
      <c r="B24" s="76" t="s">
        <v>41</v>
      </c>
      <c r="C24" s="77"/>
      <c r="D24" s="77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9"/>
      <c r="P24" s="80">
        <f>SUM(P25:P46)</f>
        <v>84760000</v>
      </c>
      <c r="Q24" s="81"/>
      <c r="R24" s="82"/>
      <c r="S24" s="64"/>
      <c r="T24" s="64"/>
    </row>
    <row r="25" spans="1:20" ht="31.5" x14ac:dyDescent="0.2">
      <c r="A25" s="83" t="s">
        <v>42</v>
      </c>
      <c r="B25" s="84" t="s">
        <v>43</v>
      </c>
      <c r="C25" s="85"/>
      <c r="D25" s="85"/>
      <c r="E25" s="86"/>
      <c r="F25" s="86"/>
      <c r="G25" s="86"/>
      <c r="H25" s="86"/>
      <c r="I25" s="86"/>
      <c r="J25" s="86"/>
      <c r="K25" s="87"/>
      <c r="L25" s="88"/>
      <c r="M25" s="89"/>
      <c r="N25" s="86"/>
      <c r="O25" s="90"/>
      <c r="P25" s="90"/>
      <c r="Q25" s="91"/>
      <c r="R25" s="92"/>
      <c r="S25" s="64"/>
      <c r="T25" s="64"/>
    </row>
    <row r="26" spans="1:20" ht="15.75" x14ac:dyDescent="0.2">
      <c r="A26" s="83"/>
      <c r="B26" s="93" t="s">
        <v>44</v>
      </c>
      <c r="C26" s="85"/>
      <c r="D26" s="85"/>
      <c r="E26" s="94">
        <v>200</v>
      </c>
      <c r="F26" s="86" t="s">
        <v>45</v>
      </c>
      <c r="G26" s="86">
        <v>1</v>
      </c>
      <c r="H26" s="86" t="s">
        <v>46</v>
      </c>
      <c r="I26" s="86">
        <v>1</v>
      </c>
      <c r="J26" s="86" t="s">
        <v>47</v>
      </c>
      <c r="K26" s="86"/>
      <c r="L26" s="86"/>
      <c r="M26" s="89">
        <f>SUM(E26*G26*I26)</f>
        <v>200</v>
      </c>
      <c r="N26" s="86" t="s">
        <v>48</v>
      </c>
      <c r="O26" s="90">
        <v>40000</v>
      </c>
      <c r="P26" s="90">
        <f>M26*O26</f>
        <v>8000000</v>
      </c>
      <c r="Q26" s="91" t="s">
        <v>49</v>
      </c>
      <c r="R26" s="95" t="e">
        <f>SUM(P26,P50,P83,#REF!)</f>
        <v>#REF!</v>
      </c>
      <c r="S26" s="96"/>
      <c r="T26" s="64"/>
    </row>
    <row r="27" spans="1:20" ht="15.75" x14ac:dyDescent="0.2">
      <c r="A27" s="83" t="s">
        <v>50</v>
      </c>
      <c r="B27" s="84" t="s">
        <v>51</v>
      </c>
      <c r="C27" s="85"/>
      <c r="D27" s="85"/>
      <c r="E27" s="86"/>
      <c r="F27" s="86"/>
      <c r="G27" s="86"/>
      <c r="H27" s="86"/>
      <c r="I27" s="86"/>
      <c r="J27" s="86"/>
      <c r="K27" s="86"/>
      <c r="L27" s="86"/>
      <c r="M27" s="89"/>
      <c r="N27" s="86"/>
      <c r="O27" s="90"/>
      <c r="P27" s="90"/>
      <c r="Q27" s="91"/>
      <c r="R27" s="97"/>
      <c r="S27" s="64"/>
      <c r="T27" s="64"/>
    </row>
    <row r="28" spans="1:20" ht="15.75" x14ac:dyDescent="0.2">
      <c r="A28" s="83"/>
      <c r="B28" s="93" t="s">
        <v>52</v>
      </c>
      <c r="C28" s="85"/>
      <c r="D28" s="85"/>
      <c r="E28" s="86">
        <v>100</v>
      </c>
      <c r="F28" s="86" t="s">
        <v>45</v>
      </c>
      <c r="G28" s="86">
        <v>1</v>
      </c>
      <c r="H28" s="86" t="s">
        <v>46</v>
      </c>
      <c r="I28" s="86">
        <v>1</v>
      </c>
      <c r="J28" s="86" t="s">
        <v>47</v>
      </c>
      <c r="K28" s="86"/>
      <c r="L28" s="86"/>
      <c r="M28" s="89">
        <f>SUM(E28*G28*I28)</f>
        <v>100</v>
      </c>
      <c r="N28" s="86" t="s">
        <v>48</v>
      </c>
      <c r="O28" s="90">
        <v>40000</v>
      </c>
      <c r="P28" s="90">
        <f>M28*O28</f>
        <v>4000000</v>
      </c>
      <c r="Q28" s="91" t="s">
        <v>49</v>
      </c>
      <c r="R28" s="98">
        <f>SUM(P28,P53,P86,P116)</f>
        <v>5984000</v>
      </c>
      <c r="S28" s="64"/>
      <c r="T28" s="64"/>
    </row>
    <row r="29" spans="1:20" ht="31.5" x14ac:dyDescent="0.2">
      <c r="A29" s="83" t="s">
        <v>53</v>
      </c>
      <c r="B29" s="84" t="s">
        <v>54</v>
      </c>
      <c r="C29" s="85"/>
      <c r="D29" s="85"/>
      <c r="E29" s="86"/>
      <c r="F29" s="86"/>
      <c r="G29" s="86"/>
      <c r="H29" s="86"/>
      <c r="I29" s="86"/>
      <c r="J29" s="86"/>
      <c r="K29" s="86"/>
      <c r="L29" s="86"/>
      <c r="M29" s="89"/>
      <c r="N29" s="86"/>
      <c r="O29" s="90"/>
      <c r="P29" s="90"/>
      <c r="Q29" s="91"/>
      <c r="R29" s="97"/>
      <c r="S29" s="64"/>
      <c r="T29" s="64"/>
    </row>
    <row r="30" spans="1:20" ht="15.75" x14ac:dyDescent="0.2">
      <c r="A30" s="83"/>
      <c r="B30" s="93" t="s">
        <v>52</v>
      </c>
      <c r="C30" s="85"/>
      <c r="D30" s="85"/>
      <c r="E30" s="86">
        <v>50</v>
      </c>
      <c r="F30" s="86" t="s">
        <v>45</v>
      </c>
      <c r="G30" s="86">
        <v>1</v>
      </c>
      <c r="H30" s="86" t="s">
        <v>46</v>
      </c>
      <c r="I30" s="86">
        <v>5</v>
      </c>
      <c r="J30" s="86" t="s">
        <v>47</v>
      </c>
      <c r="K30" s="86"/>
      <c r="L30" s="86"/>
      <c r="M30" s="89">
        <f>SUM(E30*G30*I30)</f>
        <v>250</v>
      </c>
      <c r="N30" s="86" t="s">
        <v>48</v>
      </c>
      <c r="O30" s="90">
        <v>40000</v>
      </c>
      <c r="P30" s="90">
        <f>M30*O30</f>
        <v>10000000</v>
      </c>
      <c r="Q30" s="91" t="s">
        <v>49</v>
      </c>
      <c r="R30" s="98">
        <f>SUM(P30,P89,P118)</f>
        <v>12050000</v>
      </c>
      <c r="S30" s="64"/>
      <c r="T30" s="64"/>
    </row>
    <row r="31" spans="1:20" ht="31.5" x14ac:dyDescent="0.2">
      <c r="A31" s="83" t="s">
        <v>55</v>
      </c>
      <c r="B31" s="84" t="s">
        <v>56</v>
      </c>
      <c r="C31" s="85"/>
      <c r="D31" s="85"/>
      <c r="E31" s="86"/>
      <c r="F31" s="86"/>
      <c r="G31" s="86"/>
      <c r="H31" s="86"/>
      <c r="I31" s="86"/>
      <c r="J31" s="86"/>
      <c r="K31" s="86"/>
      <c r="L31" s="86"/>
      <c r="M31" s="89"/>
      <c r="N31" s="86"/>
      <c r="O31" s="90"/>
      <c r="P31" s="90"/>
      <c r="Q31" s="91"/>
      <c r="R31" s="97"/>
      <c r="S31" s="64"/>
      <c r="T31" s="64"/>
    </row>
    <row r="32" spans="1:20" ht="15.75" x14ac:dyDescent="0.2">
      <c r="A32" s="83"/>
      <c r="B32" s="93" t="s">
        <v>57</v>
      </c>
      <c r="C32" s="85"/>
      <c r="D32" s="85"/>
      <c r="E32" s="86">
        <v>100</v>
      </c>
      <c r="F32" s="86" t="s">
        <v>45</v>
      </c>
      <c r="G32" s="86">
        <v>1</v>
      </c>
      <c r="H32" s="86" t="s">
        <v>46</v>
      </c>
      <c r="I32" s="86">
        <v>1</v>
      </c>
      <c r="J32" s="86" t="s">
        <v>47</v>
      </c>
      <c r="K32" s="86"/>
      <c r="L32" s="86"/>
      <c r="M32" s="89">
        <f>SUM(E32*G32*I32)</f>
        <v>100</v>
      </c>
      <c r="N32" s="86" t="s">
        <v>48</v>
      </c>
      <c r="O32" s="90">
        <v>40000</v>
      </c>
      <c r="P32" s="90">
        <f>M32*O32</f>
        <v>4000000</v>
      </c>
      <c r="Q32" s="91" t="s">
        <v>49</v>
      </c>
      <c r="R32" s="98">
        <f>SUM(P32,P56,P92,P120)</f>
        <v>7684000</v>
      </c>
      <c r="S32" s="64"/>
      <c r="T32" s="64"/>
    </row>
    <row r="33" spans="1:20" ht="47.25" x14ac:dyDescent="0.2">
      <c r="A33" s="83" t="s">
        <v>58</v>
      </c>
      <c r="B33" s="84" t="s">
        <v>59</v>
      </c>
      <c r="C33" s="85"/>
      <c r="D33" s="85"/>
      <c r="E33" s="86"/>
      <c r="F33" s="86"/>
      <c r="G33" s="86"/>
      <c r="H33" s="86"/>
      <c r="I33" s="86"/>
      <c r="J33" s="86"/>
      <c r="K33" s="86"/>
      <c r="L33" s="86"/>
      <c r="M33" s="89"/>
      <c r="N33" s="86"/>
      <c r="O33" s="90"/>
      <c r="P33" s="90"/>
      <c r="Q33" s="91"/>
      <c r="R33" s="97"/>
      <c r="S33" s="64"/>
      <c r="T33" s="64"/>
    </row>
    <row r="34" spans="1:20" ht="15.75" x14ac:dyDescent="0.2">
      <c r="A34" s="83"/>
      <c r="B34" s="93" t="s">
        <v>60</v>
      </c>
      <c r="C34" s="85"/>
      <c r="D34" s="85"/>
      <c r="E34" s="94">
        <v>200</v>
      </c>
      <c r="F34" s="86" t="s">
        <v>45</v>
      </c>
      <c r="G34" s="86">
        <v>2</v>
      </c>
      <c r="H34" s="86" t="s">
        <v>61</v>
      </c>
      <c r="I34" s="86">
        <v>1</v>
      </c>
      <c r="J34" s="86" t="s">
        <v>47</v>
      </c>
      <c r="K34" s="86"/>
      <c r="L34" s="86"/>
      <c r="M34" s="89">
        <f>SUM(E34*G34*I34)</f>
        <v>400</v>
      </c>
      <c r="N34" s="86" t="s">
        <v>48</v>
      </c>
      <c r="O34" s="90">
        <v>40000</v>
      </c>
      <c r="P34" s="90">
        <f>M34*O34</f>
        <v>16000000</v>
      </c>
      <c r="Q34" s="91" t="s">
        <v>49</v>
      </c>
      <c r="R34" s="98" t="e">
        <f>SUM(P34,P59,P60,P61,P95,#REF!)</f>
        <v>#REF!</v>
      </c>
      <c r="S34" s="64"/>
      <c r="T34" s="64"/>
    </row>
    <row r="35" spans="1:20" ht="15.75" x14ac:dyDescent="0.2">
      <c r="A35" s="83" t="s">
        <v>62</v>
      </c>
      <c r="B35" s="84" t="s">
        <v>63</v>
      </c>
      <c r="C35" s="85"/>
      <c r="D35" s="85"/>
      <c r="E35" s="86"/>
      <c r="F35" s="86"/>
      <c r="G35" s="86"/>
      <c r="H35" s="86"/>
      <c r="I35" s="86"/>
      <c r="J35" s="86"/>
      <c r="K35" s="86"/>
      <c r="L35" s="86"/>
      <c r="M35" s="89"/>
      <c r="N35" s="86"/>
      <c r="O35" s="90"/>
      <c r="P35" s="90"/>
      <c r="Q35" s="91"/>
      <c r="R35" s="97"/>
      <c r="S35" s="64"/>
      <c r="T35" s="64"/>
    </row>
    <row r="36" spans="1:20" ht="15.75" x14ac:dyDescent="0.2">
      <c r="A36" s="83"/>
      <c r="B36" s="93" t="s">
        <v>60</v>
      </c>
      <c r="C36" s="85"/>
      <c r="D36" s="85"/>
      <c r="E36" s="86">
        <v>200</v>
      </c>
      <c r="F36" s="86" t="s">
        <v>45</v>
      </c>
      <c r="G36" s="86">
        <v>1</v>
      </c>
      <c r="H36" s="86" t="s">
        <v>46</v>
      </c>
      <c r="I36" s="86">
        <v>1</v>
      </c>
      <c r="J36" s="86" t="s">
        <v>47</v>
      </c>
      <c r="K36" s="86"/>
      <c r="L36" s="86"/>
      <c r="M36" s="89">
        <f>SUM(E36*G36*I36)</f>
        <v>200</v>
      </c>
      <c r="N36" s="86" t="s">
        <v>48</v>
      </c>
      <c r="O36" s="90">
        <v>40000</v>
      </c>
      <c r="P36" s="90">
        <f>M36*O36</f>
        <v>8000000</v>
      </c>
      <c r="Q36" s="91" t="s">
        <v>49</v>
      </c>
      <c r="R36" s="98" t="e">
        <f>SUM(P36,P64,P98,#REF!)</f>
        <v>#REF!</v>
      </c>
      <c r="S36" s="64"/>
      <c r="T36" s="64"/>
    </row>
    <row r="37" spans="1:20" ht="15.75" x14ac:dyDescent="0.2">
      <c r="A37" s="83" t="s">
        <v>64</v>
      </c>
      <c r="B37" s="84" t="s">
        <v>65</v>
      </c>
      <c r="C37" s="85"/>
      <c r="D37" s="85"/>
      <c r="E37" s="86"/>
      <c r="F37" s="86"/>
      <c r="G37" s="86"/>
      <c r="H37" s="86"/>
      <c r="I37" s="86"/>
      <c r="J37" s="86"/>
      <c r="K37" s="86"/>
      <c r="L37" s="86"/>
      <c r="M37" s="89"/>
      <c r="N37" s="86"/>
      <c r="O37" s="90"/>
      <c r="P37" s="90"/>
      <c r="Q37" s="91"/>
      <c r="R37" s="97"/>
      <c r="S37" s="64"/>
      <c r="T37" s="64"/>
    </row>
    <row r="38" spans="1:20" ht="15.75" x14ac:dyDescent="0.2">
      <c r="A38" s="83"/>
      <c r="B38" s="93" t="s">
        <v>60</v>
      </c>
      <c r="C38" s="85"/>
      <c r="D38" s="85"/>
      <c r="E38" s="94">
        <v>200</v>
      </c>
      <c r="F38" s="86" t="s">
        <v>45</v>
      </c>
      <c r="G38" s="86">
        <v>1</v>
      </c>
      <c r="H38" s="86" t="s">
        <v>61</v>
      </c>
      <c r="I38" s="86">
        <v>1</v>
      </c>
      <c r="J38" s="86" t="s">
        <v>47</v>
      </c>
      <c r="K38" s="86"/>
      <c r="L38" s="86"/>
      <c r="M38" s="89">
        <f>SUM(E38*G38*I38)</f>
        <v>200</v>
      </c>
      <c r="N38" s="86" t="s">
        <v>48</v>
      </c>
      <c r="O38" s="90">
        <v>40000</v>
      </c>
      <c r="P38" s="90">
        <f>M38*O38</f>
        <v>8000000</v>
      </c>
      <c r="Q38" s="91" t="s">
        <v>49</v>
      </c>
      <c r="R38" s="98">
        <f>SUM(P38,P67,P101,P122)</f>
        <v>11684000</v>
      </c>
      <c r="S38" s="64"/>
      <c r="T38" s="64"/>
    </row>
    <row r="39" spans="1:20" ht="15.75" x14ac:dyDescent="0.2">
      <c r="A39" s="83" t="s">
        <v>66</v>
      </c>
      <c r="B39" s="84" t="s">
        <v>67</v>
      </c>
      <c r="C39" s="85"/>
      <c r="D39" s="85"/>
      <c r="E39" s="86"/>
      <c r="F39" s="86"/>
      <c r="G39" s="86"/>
      <c r="H39" s="86"/>
      <c r="I39" s="86"/>
      <c r="J39" s="86"/>
      <c r="K39" s="86"/>
      <c r="L39" s="86"/>
      <c r="M39" s="89"/>
      <c r="N39" s="86"/>
      <c r="O39" s="90"/>
      <c r="P39" s="90"/>
      <c r="Q39" s="91"/>
      <c r="R39" s="97"/>
      <c r="S39" s="64"/>
      <c r="T39" s="64"/>
    </row>
    <row r="40" spans="1:20" ht="15.75" x14ac:dyDescent="0.2">
      <c r="A40" s="83"/>
      <c r="B40" s="93" t="s">
        <v>60</v>
      </c>
      <c r="C40" s="85"/>
      <c r="D40" s="85"/>
      <c r="E40" s="94">
        <v>160</v>
      </c>
      <c r="F40" s="86" t="s">
        <v>45</v>
      </c>
      <c r="G40" s="86">
        <v>1</v>
      </c>
      <c r="H40" s="86" t="s">
        <v>61</v>
      </c>
      <c r="I40" s="86">
        <v>1</v>
      </c>
      <c r="J40" s="86" t="s">
        <v>47</v>
      </c>
      <c r="K40" s="86"/>
      <c r="L40" s="86"/>
      <c r="M40" s="89">
        <f>SUM(E40*G40*I40)</f>
        <v>160</v>
      </c>
      <c r="N40" s="86" t="s">
        <v>48</v>
      </c>
      <c r="O40" s="90">
        <v>40000</v>
      </c>
      <c r="P40" s="90">
        <f>M40*O40</f>
        <v>6400000</v>
      </c>
      <c r="Q40" s="91" t="s">
        <v>49</v>
      </c>
      <c r="R40" s="98">
        <f>SUM(P40,P81,P115,P124)</f>
        <v>53510000</v>
      </c>
      <c r="S40" s="64"/>
      <c r="T40" s="64"/>
    </row>
    <row r="41" spans="1:20" ht="15.75" x14ac:dyDescent="0.2">
      <c r="A41" s="83" t="s">
        <v>68</v>
      </c>
      <c r="B41" s="84" t="s">
        <v>69</v>
      </c>
      <c r="C41" s="85"/>
      <c r="D41" s="85"/>
      <c r="E41" s="86"/>
      <c r="F41" s="86"/>
      <c r="G41" s="86"/>
      <c r="H41" s="86"/>
      <c r="I41" s="86"/>
      <c r="J41" s="86"/>
      <c r="K41" s="86"/>
      <c r="L41" s="86"/>
      <c r="M41" s="89"/>
      <c r="N41" s="86"/>
      <c r="O41" s="90"/>
      <c r="P41" s="90"/>
      <c r="Q41" s="91"/>
      <c r="R41" s="97"/>
      <c r="S41" s="64"/>
      <c r="T41" s="64"/>
    </row>
    <row r="42" spans="1:20" ht="15.75" x14ac:dyDescent="0.2">
      <c r="A42" s="83"/>
      <c r="B42" s="93" t="s">
        <v>60</v>
      </c>
      <c r="C42" s="85"/>
      <c r="D42" s="85"/>
      <c r="E42" s="94">
        <v>160</v>
      </c>
      <c r="F42" s="86" t="s">
        <v>45</v>
      </c>
      <c r="G42" s="86">
        <v>1</v>
      </c>
      <c r="H42" s="86" t="s">
        <v>61</v>
      </c>
      <c r="I42" s="86">
        <v>1</v>
      </c>
      <c r="J42" s="86" t="s">
        <v>47</v>
      </c>
      <c r="K42" s="86"/>
      <c r="L42" s="86"/>
      <c r="M42" s="89">
        <f>SUM(E42*G42*I42)</f>
        <v>160</v>
      </c>
      <c r="N42" s="86" t="s">
        <v>48</v>
      </c>
      <c r="O42" s="90">
        <v>40000</v>
      </c>
      <c r="P42" s="90">
        <f>M42*O42</f>
        <v>6400000</v>
      </c>
      <c r="Q42" s="91" t="s">
        <v>49</v>
      </c>
      <c r="R42" s="98">
        <f>SUM(P42,P83,P117,P126)</f>
        <v>6640000</v>
      </c>
      <c r="S42" s="64"/>
      <c r="T42" s="64"/>
    </row>
    <row r="43" spans="1:20" ht="15.75" x14ac:dyDescent="0.2">
      <c r="A43" s="83" t="s">
        <v>70</v>
      </c>
      <c r="B43" s="84" t="s">
        <v>71</v>
      </c>
      <c r="C43" s="85"/>
      <c r="D43" s="85"/>
      <c r="E43" s="86"/>
      <c r="F43" s="86"/>
      <c r="G43" s="86"/>
      <c r="H43" s="86"/>
      <c r="I43" s="86"/>
      <c r="J43" s="86"/>
      <c r="K43" s="86"/>
      <c r="L43" s="86"/>
      <c r="M43" s="89"/>
      <c r="N43" s="86"/>
      <c r="O43" s="90"/>
      <c r="P43" s="90"/>
      <c r="Q43" s="91"/>
      <c r="R43" s="97"/>
      <c r="S43" s="64"/>
      <c r="T43" s="64"/>
    </row>
    <row r="44" spans="1:20" ht="15.75" x14ac:dyDescent="0.2">
      <c r="A44" s="83"/>
      <c r="B44" s="93" t="s">
        <v>60</v>
      </c>
      <c r="C44" s="85"/>
      <c r="D44" s="85"/>
      <c r="E44" s="94">
        <v>174</v>
      </c>
      <c r="F44" s="86" t="s">
        <v>45</v>
      </c>
      <c r="G44" s="86">
        <v>1</v>
      </c>
      <c r="H44" s="86" t="s">
        <v>61</v>
      </c>
      <c r="I44" s="86">
        <v>1</v>
      </c>
      <c r="J44" s="86" t="s">
        <v>47</v>
      </c>
      <c r="K44" s="86"/>
      <c r="L44" s="86"/>
      <c r="M44" s="89">
        <f>SUM(E44*G44*I44)</f>
        <v>174</v>
      </c>
      <c r="N44" s="86" t="s">
        <v>48</v>
      </c>
      <c r="O44" s="90">
        <v>40000</v>
      </c>
      <c r="P44" s="90">
        <f>M44*O44</f>
        <v>6960000</v>
      </c>
      <c r="Q44" s="91" t="s">
        <v>49</v>
      </c>
      <c r="R44" s="98">
        <f>SUM(P44,P85,P119,P128)</f>
        <v>6960000</v>
      </c>
      <c r="S44" s="64"/>
      <c r="T44" s="64"/>
    </row>
    <row r="45" spans="1:20" ht="15.75" x14ac:dyDescent="0.2">
      <c r="A45" s="83" t="s">
        <v>72</v>
      </c>
      <c r="B45" s="84" t="s">
        <v>73</v>
      </c>
      <c r="C45" s="85"/>
      <c r="D45" s="85"/>
      <c r="E45" s="86"/>
      <c r="F45" s="86"/>
      <c r="G45" s="86"/>
      <c r="H45" s="86"/>
      <c r="I45" s="86"/>
      <c r="J45" s="86"/>
      <c r="K45" s="86"/>
      <c r="L45" s="86"/>
      <c r="M45" s="89"/>
      <c r="N45" s="86"/>
      <c r="O45" s="90"/>
      <c r="P45" s="90"/>
      <c r="Q45" s="91"/>
      <c r="R45" s="97"/>
      <c r="S45" s="64"/>
      <c r="T45" s="64"/>
    </row>
    <row r="46" spans="1:20" ht="15.75" x14ac:dyDescent="0.2">
      <c r="A46" s="83"/>
      <c r="B46" s="93" t="s">
        <v>60</v>
      </c>
      <c r="C46" s="85"/>
      <c r="D46" s="85"/>
      <c r="E46" s="94">
        <v>175</v>
      </c>
      <c r="F46" s="86" t="s">
        <v>45</v>
      </c>
      <c r="G46" s="86">
        <v>1</v>
      </c>
      <c r="H46" s="86" t="s">
        <v>61</v>
      </c>
      <c r="I46" s="86">
        <v>1</v>
      </c>
      <c r="J46" s="86" t="s">
        <v>47</v>
      </c>
      <c r="K46" s="86"/>
      <c r="L46" s="86"/>
      <c r="M46" s="89">
        <f>SUM(E46*G46*I46)</f>
        <v>175</v>
      </c>
      <c r="N46" s="86" t="s">
        <v>48</v>
      </c>
      <c r="O46" s="90">
        <v>40000</v>
      </c>
      <c r="P46" s="90">
        <f>M46*O46</f>
        <v>7000000</v>
      </c>
      <c r="Q46" s="91" t="s">
        <v>49</v>
      </c>
      <c r="R46" s="98">
        <f>SUM(P46,P87,P121,P130)</f>
        <v>19510000</v>
      </c>
      <c r="S46" s="64"/>
      <c r="T46" s="64"/>
    </row>
    <row r="47" spans="1:20" ht="15.75" x14ac:dyDescent="0.2">
      <c r="A47" s="75" t="s">
        <v>74</v>
      </c>
      <c r="B47" s="76" t="s">
        <v>75</v>
      </c>
      <c r="C47" s="77"/>
      <c r="D47" s="77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9"/>
      <c r="P47" s="80">
        <f>SUM(P48:P79)</f>
        <v>577000</v>
      </c>
      <c r="Q47" s="81"/>
      <c r="R47" s="82"/>
      <c r="S47" s="64"/>
      <c r="T47" s="64"/>
    </row>
    <row r="48" spans="1:20" ht="31.5" x14ac:dyDescent="0.25">
      <c r="A48" s="99"/>
      <c r="B48" s="84" t="s">
        <v>43</v>
      </c>
      <c r="C48" s="85"/>
      <c r="D48" s="85"/>
      <c r="E48" s="86"/>
      <c r="F48" s="86"/>
      <c r="G48" s="86"/>
      <c r="H48" s="86"/>
      <c r="I48" s="86"/>
      <c r="J48" s="86"/>
      <c r="K48" s="86"/>
      <c r="L48" s="86"/>
      <c r="M48" s="89"/>
      <c r="N48" s="86"/>
      <c r="O48" s="90"/>
      <c r="P48" s="100"/>
      <c r="Q48" s="91"/>
      <c r="R48" s="97"/>
      <c r="S48" s="64"/>
      <c r="T48" s="64"/>
    </row>
    <row r="49" spans="1:24" s="1" customFormat="1" ht="15.75" x14ac:dyDescent="0.25">
      <c r="A49" s="101"/>
      <c r="B49" s="93" t="s">
        <v>76</v>
      </c>
      <c r="C49" s="102"/>
      <c r="D49" s="102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103"/>
      <c r="P49" s="100"/>
      <c r="Q49" s="104"/>
      <c r="R49" s="105"/>
      <c r="S49" s="106"/>
      <c r="T49" s="106"/>
    </row>
    <row r="50" spans="1:24" ht="17.25" x14ac:dyDescent="0.3">
      <c r="A50" s="107"/>
      <c r="B50" s="93" t="s">
        <v>77</v>
      </c>
      <c r="C50" s="85"/>
      <c r="D50" s="85"/>
      <c r="E50" s="86">
        <v>2</v>
      </c>
      <c r="F50" s="86" t="s">
        <v>78</v>
      </c>
      <c r="G50" s="86">
        <v>1</v>
      </c>
      <c r="H50" s="86" t="s">
        <v>46</v>
      </c>
      <c r="I50" s="86">
        <v>1</v>
      </c>
      <c r="J50" s="86" t="s">
        <v>47</v>
      </c>
      <c r="K50" s="86"/>
      <c r="L50" s="86"/>
      <c r="M50" s="89">
        <f>SUM(E50*G50*I50)</f>
        <v>2</v>
      </c>
      <c r="N50" s="86" t="s">
        <v>79</v>
      </c>
      <c r="O50" s="90">
        <v>22000</v>
      </c>
      <c r="P50" s="90">
        <f>M50*O50</f>
        <v>44000</v>
      </c>
      <c r="Q50" s="108" t="s">
        <v>80</v>
      </c>
      <c r="R50" s="109" t="s">
        <v>81</v>
      </c>
      <c r="S50" s="110"/>
      <c r="T50" s="110"/>
      <c r="U50" s="111"/>
      <c r="V50" s="111"/>
      <c r="W50" s="111"/>
      <c r="X50" s="111"/>
    </row>
    <row r="51" spans="1:24" ht="15.75" x14ac:dyDescent="0.2">
      <c r="A51" s="107"/>
      <c r="B51" s="84" t="s">
        <v>51</v>
      </c>
      <c r="C51" s="85"/>
      <c r="D51" s="85"/>
      <c r="E51" s="86"/>
      <c r="F51" s="86"/>
      <c r="G51" s="86"/>
      <c r="H51" s="86"/>
      <c r="I51" s="86"/>
      <c r="J51" s="86"/>
      <c r="K51" s="86"/>
      <c r="L51" s="86"/>
      <c r="M51" s="89"/>
      <c r="N51" s="86"/>
      <c r="O51" s="90"/>
      <c r="P51" s="90"/>
      <c r="Q51" s="91"/>
      <c r="R51" s="97"/>
      <c r="S51" s="64"/>
      <c r="T51" s="64"/>
    </row>
    <row r="52" spans="1:24" ht="15.75" x14ac:dyDescent="0.2">
      <c r="A52" s="107"/>
      <c r="B52" s="93" t="s">
        <v>82</v>
      </c>
      <c r="C52" s="85"/>
      <c r="D52" s="85"/>
      <c r="E52" s="86"/>
      <c r="F52" s="86"/>
      <c r="G52" s="86"/>
      <c r="H52" s="86"/>
      <c r="I52" s="86"/>
      <c r="J52" s="86"/>
      <c r="K52" s="86"/>
      <c r="L52" s="86"/>
      <c r="M52" s="89"/>
      <c r="N52" s="86"/>
      <c r="O52" s="90"/>
      <c r="P52" s="90"/>
      <c r="Q52" s="91"/>
      <c r="R52" s="97"/>
      <c r="S52" s="64"/>
      <c r="T52" s="64"/>
    </row>
    <row r="53" spans="1:24" ht="15.75" x14ac:dyDescent="0.2">
      <c r="A53" s="107"/>
      <c r="B53" s="93" t="s">
        <v>77</v>
      </c>
      <c r="C53" s="85"/>
      <c r="D53" s="85"/>
      <c r="E53" s="86">
        <v>2</v>
      </c>
      <c r="F53" s="86" t="s">
        <v>78</v>
      </c>
      <c r="G53" s="86">
        <v>1</v>
      </c>
      <c r="H53" s="86" t="s">
        <v>46</v>
      </c>
      <c r="I53" s="86">
        <v>1</v>
      </c>
      <c r="J53" s="86" t="s">
        <v>47</v>
      </c>
      <c r="K53" s="86"/>
      <c r="L53" s="86"/>
      <c r="M53" s="89">
        <f>SUM(E53*G53*I53)</f>
        <v>2</v>
      </c>
      <c r="N53" s="86" t="s">
        <v>79</v>
      </c>
      <c r="O53" s="90">
        <v>22000</v>
      </c>
      <c r="P53" s="90">
        <f t="shared" ref="P53" si="0">M53*O53</f>
        <v>44000</v>
      </c>
      <c r="Q53" s="108" t="s">
        <v>80</v>
      </c>
      <c r="R53" s="109" t="s">
        <v>81</v>
      </c>
      <c r="S53" s="64"/>
      <c r="T53" s="64"/>
    </row>
    <row r="54" spans="1:24" ht="31.5" x14ac:dyDescent="0.2">
      <c r="A54" s="107"/>
      <c r="B54" s="84" t="s">
        <v>56</v>
      </c>
      <c r="C54" s="85"/>
      <c r="D54" s="85"/>
      <c r="E54" s="86"/>
      <c r="F54" s="86"/>
      <c r="G54" s="86"/>
      <c r="H54" s="86"/>
      <c r="I54" s="86"/>
      <c r="J54" s="86"/>
      <c r="K54" s="86"/>
      <c r="L54" s="86"/>
      <c r="M54" s="89"/>
      <c r="N54" s="86"/>
      <c r="O54" s="90"/>
      <c r="P54" s="90"/>
      <c r="Q54" s="91"/>
      <c r="R54" s="97"/>
      <c r="S54" s="64"/>
      <c r="T54" s="64"/>
    </row>
    <row r="55" spans="1:24" ht="15.75" x14ac:dyDescent="0.2">
      <c r="A55" s="107"/>
      <c r="B55" s="93" t="s">
        <v>83</v>
      </c>
      <c r="C55" s="85"/>
      <c r="D55" s="85"/>
      <c r="E55" s="86"/>
      <c r="F55" s="86"/>
      <c r="G55" s="86"/>
      <c r="H55" s="86"/>
      <c r="I55" s="86"/>
      <c r="J55" s="86"/>
      <c r="K55" s="86"/>
      <c r="L55" s="86"/>
      <c r="M55" s="89"/>
      <c r="N55" s="86"/>
      <c r="O55" s="90"/>
      <c r="P55" s="90"/>
      <c r="Q55" s="91"/>
      <c r="R55" s="97"/>
      <c r="S55" s="64"/>
      <c r="T55" s="64"/>
    </row>
    <row r="56" spans="1:24" ht="15.75" x14ac:dyDescent="0.2">
      <c r="A56" s="107"/>
      <c r="B56" s="93" t="s">
        <v>77</v>
      </c>
      <c r="C56" s="85"/>
      <c r="D56" s="85"/>
      <c r="E56" s="86">
        <v>2</v>
      </c>
      <c r="F56" s="86" t="s">
        <v>79</v>
      </c>
      <c r="G56" s="86">
        <v>1</v>
      </c>
      <c r="H56" s="86" t="s">
        <v>46</v>
      </c>
      <c r="I56" s="86">
        <v>1</v>
      </c>
      <c r="J56" s="86" t="s">
        <v>47</v>
      </c>
      <c r="K56" s="86"/>
      <c r="L56" s="86"/>
      <c r="M56" s="89">
        <f>SUM(E56*G56*I56)</f>
        <v>2</v>
      </c>
      <c r="N56" s="86" t="s">
        <v>79</v>
      </c>
      <c r="O56" s="90">
        <v>22000</v>
      </c>
      <c r="P56" s="90">
        <f>M56*O56</f>
        <v>44000</v>
      </c>
      <c r="Q56" s="108" t="s">
        <v>80</v>
      </c>
      <c r="R56" s="109" t="s">
        <v>81</v>
      </c>
      <c r="S56" s="64"/>
      <c r="T56" s="64"/>
    </row>
    <row r="57" spans="1:24" ht="47.25" x14ac:dyDescent="0.2">
      <c r="A57" s="107"/>
      <c r="B57" s="84" t="s">
        <v>59</v>
      </c>
      <c r="C57" s="85"/>
      <c r="D57" s="85"/>
      <c r="E57" s="86"/>
      <c r="F57" s="86"/>
      <c r="G57" s="86"/>
      <c r="H57" s="86"/>
      <c r="I57" s="86"/>
      <c r="J57" s="86"/>
      <c r="K57" s="86"/>
      <c r="L57" s="86"/>
      <c r="M57" s="89"/>
      <c r="N57" s="86"/>
      <c r="O57" s="90"/>
      <c r="P57" s="90"/>
      <c r="Q57" s="91"/>
      <c r="R57" s="97"/>
      <c r="S57" s="64"/>
      <c r="T57" s="64"/>
    </row>
    <row r="58" spans="1:24" ht="15.75" x14ac:dyDescent="0.2">
      <c r="A58" s="107"/>
      <c r="B58" s="93" t="s">
        <v>83</v>
      </c>
      <c r="C58" s="85"/>
      <c r="D58" s="85"/>
      <c r="E58" s="86"/>
      <c r="F58" s="86"/>
      <c r="G58" s="86"/>
      <c r="H58" s="86"/>
      <c r="I58" s="86"/>
      <c r="J58" s="86"/>
      <c r="K58" s="86"/>
      <c r="L58" s="86"/>
      <c r="M58" s="89"/>
      <c r="N58" s="86"/>
      <c r="O58" s="90"/>
      <c r="P58" s="90"/>
      <c r="Q58" s="91"/>
      <c r="R58" s="97"/>
      <c r="S58" s="64"/>
      <c r="T58" s="64"/>
    </row>
    <row r="59" spans="1:24" ht="15.75" x14ac:dyDescent="0.2">
      <c r="A59" s="107"/>
      <c r="B59" s="93" t="s">
        <v>77</v>
      </c>
      <c r="C59" s="85"/>
      <c r="D59" s="85"/>
      <c r="E59" s="86">
        <v>2</v>
      </c>
      <c r="F59" s="86" t="s">
        <v>79</v>
      </c>
      <c r="G59" s="86">
        <v>2</v>
      </c>
      <c r="H59" s="86" t="s">
        <v>61</v>
      </c>
      <c r="I59" s="86">
        <v>1</v>
      </c>
      <c r="J59" s="86" t="s">
        <v>47</v>
      </c>
      <c r="K59" s="86"/>
      <c r="L59" s="86"/>
      <c r="M59" s="89">
        <f>E59*G59*I59</f>
        <v>4</v>
      </c>
      <c r="N59" s="86" t="s">
        <v>79</v>
      </c>
      <c r="O59" s="90">
        <v>22000</v>
      </c>
      <c r="P59" s="90">
        <f>M59*O59</f>
        <v>88000</v>
      </c>
      <c r="Q59" s="108" t="s">
        <v>80</v>
      </c>
      <c r="R59" s="109" t="s">
        <v>81</v>
      </c>
      <c r="S59" s="64"/>
      <c r="T59" s="64"/>
    </row>
    <row r="60" spans="1:24" ht="15.75" x14ac:dyDescent="0.2">
      <c r="A60" s="107"/>
      <c r="B60" s="93" t="s">
        <v>84</v>
      </c>
      <c r="C60" s="85"/>
      <c r="D60" s="85"/>
      <c r="E60" s="86">
        <v>1</v>
      </c>
      <c r="F60" s="86" t="s">
        <v>79</v>
      </c>
      <c r="G60" s="86">
        <v>1</v>
      </c>
      <c r="H60" s="86" t="s">
        <v>46</v>
      </c>
      <c r="I60" s="86">
        <v>1</v>
      </c>
      <c r="J60" s="86" t="s">
        <v>47</v>
      </c>
      <c r="K60" s="86"/>
      <c r="L60" s="86"/>
      <c r="M60" s="89">
        <f>E60*G60*I60</f>
        <v>1</v>
      </c>
      <c r="N60" s="86" t="s">
        <v>79</v>
      </c>
      <c r="O60" s="90">
        <v>35000</v>
      </c>
      <c r="P60" s="90">
        <f>M60*O60</f>
        <v>35000</v>
      </c>
      <c r="Q60" s="112"/>
      <c r="R60" s="113"/>
      <c r="S60" s="64"/>
      <c r="T60" s="64"/>
    </row>
    <row r="61" spans="1:24" ht="15.75" x14ac:dyDescent="0.2">
      <c r="A61" s="107"/>
      <c r="B61" s="93" t="s">
        <v>85</v>
      </c>
      <c r="C61" s="85"/>
      <c r="D61" s="85"/>
      <c r="E61" s="86">
        <v>8</v>
      </c>
      <c r="F61" s="86" t="s">
        <v>78</v>
      </c>
      <c r="G61" s="86">
        <v>1</v>
      </c>
      <c r="H61" s="86" t="s">
        <v>46</v>
      </c>
      <c r="I61" s="86">
        <v>1</v>
      </c>
      <c r="J61" s="86" t="s">
        <v>47</v>
      </c>
      <c r="K61" s="86"/>
      <c r="L61" s="86"/>
      <c r="M61" s="89">
        <f>E61*G61*I61</f>
        <v>8</v>
      </c>
      <c r="N61" s="86" t="s">
        <v>78</v>
      </c>
      <c r="O61" s="90">
        <v>10000</v>
      </c>
      <c r="P61" s="90">
        <f>M61*O61</f>
        <v>80000</v>
      </c>
      <c r="Q61" s="112"/>
      <c r="R61" s="113"/>
      <c r="S61" s="64"/>
      <c r="T61" s="64"/>
    </row>
    <row r="62" spans="1:24" ht="15.75" x14ac:dyDescent="0.2">
      <c r="A62" s="107"/>
      <c r="B62" s="84" t="s">
        <v>63</v>
      </c>
      <c r="C62" s="85"/>
      <c r="D62" s="85"/>
      <c r="E62" s="86"/>
      <c r="F62" s="86"/>
      <c r="G62" s="86"/>
      <c r="H62" s="86"/>
      <c r="I62" s="86"/>
      <c r="J62" s="86"/>
      <c r="K62" s="86"/>
      <c r="L62" s="86"/>
      <c r="M62" s="89"/>
      <c r="N62" s="86"/>
      <c r="O62" s="90"/>
      <c r="P62" s="90"/>
      <c r="Q62" s="91"/>
      <c r="R62" s="97"/>
      <c r="S62" s="64"/>
      <c r="T62" s="64"/>
    </row>
    <row r="63" spans="1:24" ht="15.75" x14ac:dyDescent="0.2">
      <c r="A63" s="107"/>
      <c r="B63" s="93" t="s">
        <v>82</v>
      </c>
      <c r="C63" s="85"/>
      <c r="D63" s="85"/>
      <c r="E63" s="86"/>
      <c r="F63" s="86"/>
      <c r="G63" s="86"/>
      <c r="H63" s="86"/>
      <c r="I63" s="86"/>
      <c r="J63" s="86"/>
      <c r="K63" s="86"/>
      <c r="L63" s="86"/>
      <c r="M63" s="89"/>
      <c r="N63" s="86"/>
      <c r="O63" s="90"/>
      <c r="P63" s="90"/>
      <c r="Q63" s="91"/>
      <c r="R63" s="97"/>
      <c r="S63" s="64"/>
      <c r="T63" s="64"/>
    </row>
    <row r="64" spans="1:24" ht="15.75" x14ac:dyDescent="0.2">
      <c r="A64" s="107"/>
      <c r="B64" s="93" t="s">
        <v>77</v>
      </c>
      <c r="C64" s="85"/>
      <c r="D64" s="85"/>
      <c r="E64" s="86">
        <v>1</v>
      </c>
      <c r="F64" s="86" t="s">
        <v>79</v>
      </c>
      <c r="G64" s="86">
        <v>1</v>
      </c>
      <c r="H64" s="86" t="s">
        <v>46</v>
      </c>
      <c r="I64" s="86">
        <v>1</v>
      </c>
      <c r="J64" s="86" t="s">
        <v>47</v>
      </c>
      <c r="K64" s="86"/>
      <c r="L64" s="86"/>
      <c r="M64" s="89">
        <f>SUM(E64*G64*I64)</f>
        <v>1</v>
      </c>
      <c r="N64" s="86" t="s">
        <v>79</v>
      </c>
      <c r="O64" s="90">
        <v>22000</v>
      </c>
      <c r="P64" s="90">
        <f t="shared" ref="P64" si="1">M64*O64</f>
        <v>22000</v>
      </c>
      <c r="Q64" s="108" t="s">
        <v>80</v>
      </c>
      <c r="R64" s="109" t="s">
        <v>81</v>
      </c>
      <c r="S64" s="64"/>
      <c r="T64" s="64"/>
    </row>
    <row r="65" spans="1:20" ht="31.5" x14ac:dyDescent="0.2">
      <c r="A65" s="107"/>
      <c r="B65" s="84" t="s">
        <v>86</v>
      </c>
      <c r="C65" s="85"/>
      <c r="D65" s="85"/>
      <c r="E65" s="86"/>
      <c r="F65" s="86"/>
      <c r="G65" s="86"/>
      <c r="H65" s="86"/>
      <c r="I65" s="86"/>
      <c r="J65" s="86"/>
      <c r="K65" s="86"/>
      <c r="L65" s="86"/>
      <c r="M65" s="89"/>
      <c r="N65" s="86"/>
      <c r="O65" s="90"/>
      <c r="P65" s="90"/>
      <c r="Q65" s="91"/>
      <c r="R65" s="97"/>
      <c r="S65" s="64"/>
      <c r="T65" s="64"/>
    </row>
    <row r="66" spans="1:20" ht="15.75" x14ac:dyDescent="0.2">
      <c r="A66" s="107"/>
      <c r="B66" s="93" t="s">
        <v>82</v>
      </c>
      <c r="C66" s="85"/>
      <c r="D66" s="85"/>
      <c r="E66" s="86"/>
      <c r="F66" s="86"/>
      <c r="G66" s="86"/>
      <c r="H66" s="86"/>
      <c r="I66" s="86"/>
      <c r="J66" s="86"/>
      <c r="K66" s="86"/>
      <c r="L66" s="86"/>
      <c r="M66" s="89"/>
      <c r="N66" s="86"/>
      <c r="O66" s="90"/>
      <c r="P66" s="90"/>
      <c r="Q66" s="91"/>
      <c r="R66" s="97"/>
      <c r="S66" s="64"/>
      <c r="T66" s="64"/>
    </row>
    <row r="67" spans="1:20" ht="15.75" x14ac:dyDescent="0.2">
      <c r="A67" s="107"/>
      <c r="B67" s="93" t="s">
        <v>77</v>
      </c>
      <c r="C67" s="85"/>
      <c r="D67" s="85"/>
      <c r="E67" s="86">
        <v>2</v>
      </c>
      <c r="F67" s="86" t="s">
        <v>79</v>
      </c>
      <c r="G67" s="86">
        <v>1</v>
      </c>
      <c r="H67" s="86" t="s">
        <v>46</v>
      </c>
      <c r="I67" s="86">
        <v>1</v>
      </c>
      <c r="J67" s="86" t="s">
        <v>47</v>
      </c>
      <c r="K67" s="86"/>
      <c r="L67" s="86"/>
      <c r="M67" s="89">
        <f>SUM(E67*G67*I67)</f>
        <v>2</v>
      </c>
      <c r="N67" s="86" t="s">
        <v>79</v>
      </c>
      <c r="O67" s="90">
        <v>22000</v>
      </c>
      <c r="P67" s="90">
        <f t="shared" ref="P67" si="2">M67*O67</f>
        <v>44000</v>
      </c>
      <c r="Q67" s="108" t="s">
        <v>80</v>
      </c>
      <c r="R67" s="109" t="s">
        <v>81</v>
      </c>
      <c r="S67" s="64"/>
      <c r="T67" s="64"/>
    </row>
    <row r="68" spans="1:20" ht="15.75" x14ac:dyDescent="0.2">
      <c r="A68" s="107"/>
      <c r="B68" s="84" t="s">
        <v>67</v>
      </c>
      <c r="C68" s="85"/>
      <c r="D68" s="85"/>
      <c r="E68" s="86"/>
      <c r="F68" s="86"/>
      <c r="G68" s="86"/>
      <c r="H68" s="86"/>
      <c r="I68" s="86"/>
      <c r="J68" s="86"/>
      <c r="K68" s="86"/>
      <c r="L68" s="86"/>
      <c r="M68" s="89"/>
      <c r="N68" s="86"/>
      <c r="O68" s="90"/>
      <c r="P68" s="90"/>
      <c r="Q68" s="91"/>
      <c r="R68" s="97"/>
      <c r="S68" s="64"/>
      <c r="T68" s="64"/>
    </row>
    <row r="69" spans="1:20" ht="15.75" x14ac:dyDescent="0.2">
      <c r="A69" s="107"/>
      <c r="B69" s="93" t="s">
        <v>82</v>
      </c>
      <c r="C69" s="85"/>
      <c r="D69" s="85"/>
      <c r="E69" s="86"/>
      <c r="F69" s="86"/>
      <c r="G69" s="86"/>
      <c r="H69" s="86"/>
      <c r="I69" s="86"/>
      <c r="J69" s="86"/>
      <c r="K69" s="86"/>
      <c r="L69" s="86"/>
      <c r="M69" s="89"/>
      <c r="N69" s="86"/>
      <c r="O69" s="90"/>
      <c r="P69" s="90"/>
      <c r="Q69" s="91"/>
      <c r="R69" s="97"/>
      <c r="S69" s="64"/>
      <c r="T69" s="64"/>
    </row>
    <row r="70" spans="1:20" ht="15.75" x14ac:dyDescent="0.2">
      <c r="A70" s="107"/>
      <c r="B70" s="93" t="s">
        <v>77</v>
      </c>
      <c r="C70" s="85"/>
      <c r="D70" s="85"/>
      <c r="E70" s="86">
        <v>2</v>
      </c>
      <c r="F70" s="86" t="s">
        <v>79</v>
      </c>
      <c r="G70" s="86">
        <v>1</v>
      </c>
      <c r="H70" s="86" t="s">
        <v>46</v>
      </c>
      <c r="I70" s="86">
        <v>1</v>
      </c>
      <c r="J70" s="86" t="s">
        <v>47</v>
      </c>
      <c r="K70" s="86"/>
      <c r="L70" s="86"/>
      <c r="M70" s="89">
        <f>SUM(E70*G70*I70)</f>
        <v>2</v>
      </c>
      <c r="N70" s="86" t="s">
        <v>79</v>
      </c>
      <c r="O70" s="90">
        <v>22000</v>
      </c>
      <c r="P70" s="90">
        <f t="shared" ref="P70" si="3">M70*O70</f>
        <v>44000</v>
      </c>
      <c r="Q70" s="108" t="s">
        <v>80</v>
      </c>
      <c r="R70" s="109" t="s">
        <v>81</v>
      </c>
      <c r="S70" s="64"/>
      <c r="T70" s="64"/>
    </row>
    <row r="71" spans="1:20" ht="15.75" x14ac:dyDescent="0.2">
      <c r="A71" s="107"/>
      <c r="B71" s="84" t="s">
        <v>69</v>
      </c>
      <c r="C71" s="85"/>
      <c r="D71" s="85"/>
      <c r="E71" s="86"/>
      <c r="F71" s="86"/>
      <c r="G71" s="86"/>
      <c r="H71" s="86"/>
      <c r="I71" s="86"/>
      <c r="J71" s="86"/>
      <c r="K71" s="86"/>
      <c r="L71" s="86"/>
      <c r="M71" s="89"/>
      <c r="N71" s="86"/>
      <c r="O71" s="90"/>
      <c r="P71" s="90"/>
      <c r="Q71" s="91"/>
      <c r="R71" s="97"/>
      <c r="S71" s="64"/>
      <c r="T71" s="64"/>
    </row>
    <row r="72" spans="1:20" ht="15.75" x14ac:dyDescent="0.2">
      <c r="A72" s="107"/>
      <c r="B72" s="93" t="s">
        <v>82</v>
      </c>
      <c r="C72" s="85"/>
      <c r="D72" s="85"/>
      <c r="E72" s="86"/>
      <c r="F72" s="86"/>
      <c r="G72" s="86"/>
      <c r="H72" s="86"/>
      <c r="I72" s="86"/>
      <c r="J72" s="86"/>
      <c r="K72" s="86"/>
      <c r="L72" s="86"/>
      <c r="M72" s="89"/>
      <c r="N72" s="86"/>
      <c r="O72" s="90"/>
      <c r="P72" s="90"/>
      <c r="Q72" s="91"/>
      <c r="R72" s="97"/>
      <c r="S72" s="64"/>
      <c r="T72" s="64"/>
    </row>
    <row r="73" spans="1:20" ht="15.75" x14ac:dyDescent="0.2">
      <c r="A73" s="107"/>
      <c r="B73" s="93" t="s">
        <v>77</v>
      </c>
      <c r="C73" s="85"/>
      <c r="D73" s="85"/>
      <c r="E73" s="86">
        <v>2</v>
      </c>
      <c r="F73" s="86" t="s">
        <v>79</v>
      </c>
      <c r="G73" s="86">
        <v>1</v>
      </c>
      <c r="H73" s="86" t="s">
        <v>46</v>
      </c>
      <c r="I73" s="86">
        <v>1</v>
      </c>
      <c r="J73" s="86" t="s">
        <v>47</v>
      </c>
      <c r="K73" s="86"/>
      <c r="L73" s="86"/>
      <c r="M73" s="89">
        <f>SUM(E73*G73*I73)</f>
        <v>2</v>
      </c>
      <c r="N73" s="86" t="s">
        <v>79</v>
      </c>
      <c r="O73" s="90">
        <v>22000</v>
      </c>
      <c r="P73" s="90">
        <f t="shared" ref="P73" si="4">M73*O73</f>
        <v>44000</v>
      </c>
      <c r="Q73" s="108" t="s">
        <v>80</v>
      </c>
      <c r="R73" s="109" t="s">
        <v>81</v>
      </c>
      <c r="S73" s="64"/>
      <c r="T73" s="64"/>
    </row>
    <row r="74" spans="1:20" ht="15.75" x14ac:dyDescent="0.2">
      <c r="A74" s="107"/>
      <c r="B74" s="84" t="s">
        <v>71</v>
      </c>
      <c r="C74" s="85"/>
      <c r="D74" s="85"/>
      <c r="E74" s="86"/>
      <c r="F74" s="86"/>
      <c r="G74" s="86"/>
      <c r="H74" s="86"/>
      <c r="I74" s="86"/>
      <c r="J74" s="86"/>
      <c r="K74" s="86"/>
      <c r="L74" s="86"/>
      <c r="M74" s="89"/>
      <c r="N74" s="86"/>
      <c r="O74" s="90"/>
      <c r="P74" s="90"/>
      <c r="Q74" s="91"/>
      <c r="R74" s="97"/>
      <c r="S74" s="64"/>
      <c r="T74" s="64"/>
    </row>
    <row r="75" spans="1:20" ht="15.75" x14ac:dyDescent="0.2">
      <c r="A75" s="107"/>
      <c r="B75" s="93" t="s">
        <v>82</v>
      </c>
      <c r="C75" s="85"/>
      <c r="D75" s="85"/>
      <c r="E75" s="86"/>
      <c r="F75" s="86"/>
      <c r="G75" s="86"/>
      <c r="H75" s="86"/>
      <c r="I75" s="86"/>
      <c r="J75" s="86"/>
      <c r="K75" s="86"/>
      <c r="L75" s="86"/>
      <c r="M75" s="89"/>
      <c r="N75" s="86"/>
      <c r="O75" s="90"/>
      <c r="P75" s="90"/>
      <c r="Q75" s="91"/>
      <c r="R75" s="97"/>
      <c r="S75" s="64"/>
      <c r="T75" s="64"/>
    </row>
    <row r="76" spans="1:20" ht="15.75" x14ac:dyDescent="0.2">
      <c r="A76" s="107"/>
      <c r="B76" s="93" t="s">
        <v>77</v>
      </c>
      <c r="C76" s="85"/>
      <c r="D76" s="85"/>
      <c r="E76" s="86">
        <v>2</v>
      </c>
      <c r="F76" s="86" t="s">
        <v>79</v>
      </c>
      <c r="G76" s="86">
        <v>1</v>
      </c>
      <c r="H76" s="86" t="s">
        <v>46</v>
      </c>
      <c r="I76" s="86">
        <v>1</v>
      </c>
      <c r="J76" s="86" t="s">
        <v>47</v>
      </c>
      <c r="K76" s="86"/>
      <c r="L76" s="86"/>
      <c r="M76" s="89">
        <f>SUM(E76*G76*I76)</f>
        <v>2</v>
      </c>
      <c r="N76" s="86" t="s">
        <v>79</v>
      </c>
      <c r="O76" s="90">
        <v>22000</v>
      </c>
      <c r="P76" s="90">
        <f t="shared" ref="P76" si="5">M76*O76</f>
        <v>44000</v>
      </c>
      <c r="Q76" s="108" t="s">
        <v>80</v>
      </c>
      <c r="R76" s="109" t="s">
        <v>81</v>
      </c>
      <c r="S76" s="64"/>
      <c r="T76" s="64"/>
    </row>
    <row r="77" spans="1:20" ht="15.75" x14ac:dyDescent="0.2">
      <c r="A77" s="107"/>
      <c r="B77" s="84" t="s">
        <v>73</v>
      </c>
      <c r="C77" s="85"/>
      <c r="D77" s="85"/>
      <c r="E77" s="86"/>
      <c r="F77" s="86"/>
      <c r="G77" s="86"/>
      <c r="H77" s="86"/>
      <c r="I77" s="86"/>
      <c r="J77" s="86"/>
      <c r="K77" s="86"/>
      <c r="L77" s="86"/>
      <c r="M77" s="89"/>
      <c r="N77" s="86"/>
      <c r="O77" s="90"/>
      <c r="P77" s="90"/>
      <c r="Q77" s="91"/>
      <c r="R77" s="97"/>
      <c r="S77" s="64"/>
      <c r="T77" s="64"/>
    </row>
    <row r="78" spans="1:20" ht="15.75" x14ac:dyDescent="0.2">
      <c r="A78" s="107"/>
      <c r="B78" s="93" t="s">
        <v>82</v>
      </c>
      <c r="C78" s="85"/>
      <c r="D78" s="85"/>
      <c r="E78" s="86"/>
      <c r="F78" s="86"/>
      <c r="G78" s="86"/>
      <c r="H78" s="86"/>
      <c r="I78" s="86"/>
      <c r="J78" s="86"/>
      <c r="K78" s="86"/>
      <c r="L78" s="86"/>
      <c r="M78" s="89"/>
      <c r="N78" s="86"/>
      <c r="O78" s="90"/>
      <c r="P78" s="90"/>
      <c r="Q78" s="91"/>
      <c r="R78" s="97"/>
      <c r="S78" s="64"/>
      <c r="T78" s="64"/>
    </row>
    <row r="79" spans="1:20" ht="15.75" x14ac:dyDescent="0.2">
      <c r="A79" s="107"/>
      <c r="B79" s="93" t="s">
        <v>77</v>
      </c>
      <c r="C79" s="85"/>
      <c r="D79" s="85"/>
      <c r="E79" s="86">
        <v>2</v>
      </c>
      <c r="F79" s="86" t="s">
        <v>79</v>
      </c>
      <c r="G79" s="86">
        <v>1</v>
      </c>
      <c r="H79" s="86" t="s">
        <v>46</v>
      </c>
      <c r="I79" s="86">
        <v>1</v>
      </c>
      <c r="J79" s="86" t="s">
        <v>47</v>
      </c>
      <c r="K79" s="86"/>
      <c r="L79" s="86"/>
      <c r="M79" s="89">
        <f>SUM(E79*G79*I79)</f>
        <v>2</v>
      </c>
      <c r="N79" s="86" t="s">
        <v>79</v>
      </c>
      <c r="O79" s="90">
        <v>22000</v>
      </c>
      <c r="P79" s="90">
        <f t="shared" ref="P79" si="6">M79*O79</f>
        <v>44000</v>
      </c>
      <c r="Q79" s="108" t="s">
        <v>80</v>
      </c>
      <c r="R79" s="109" t="s">
        <v>81</v>
      </c>
      <c r="S79" s="64"/>
      <c r="T79" s="64"/>
    </row>
    <row r="80" spans="1:20" ht="15.75" x14ac:dyDescent="0.2">
      <c r="A80" s="75" t="s">
        <v>87</v>
      </c>
      <c r="B80" s="76" t="s">
        <v>88</v>
      </c>
      <c r="C80" s="77"/>
      <c r="D80" s="77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9"/>
      <c r="P80" s="80">
        <f>SUM(P81:P113)</f>
        <v>3840000</v>
      </c>
      <c r="Q80" s="81"/>
      <c r="R80" s="82"/>
      <c r="S80" s="64"/>
      <c r="T80" s="64"/>
    </row>
    <row r="81" spans="1:24" ht="31.5" x14ac:dyDescent="0.25">
      <c r="A81" s="107"/>
      <c r="B81" s="84" t="s">
        <v>43</v>
      </c>
      <c r="C81" s="85"/>
      <c r="D81" s="85"/>
      <c r="E81" s="86"/>
      <c r="F81" s="86"/>
      <c r="G81" s="86"/>
      <c r="H81" s="86"/>
      <c r="I81" s="86"/>
      <c r="J81" s="86"/>
      <c r="K81" s="86"/>
      <c r="L81" s="86"/>
      <c r="M81" s="89"/>
      <c r="N81" s="86"/>
      <c r="O81" s="90"/>
      <c r="P81" s="100"/>
      <c r="Q81" s="91"/>
      <c r="R81" s="97"/>
      <c r="S81" s="64"/>
      <c r="T81" s="64"/>
    </row>
    <row r="82" spans="1:24" ht="15.75" x14ac:dyDescent="0.25">
      <c r="A82" s="107"/>
      <c r="B82" s="93" t="s">
        <v>89</v>
      </c>
      <c r="C82" s="85"/>
      <c r="D82" s="85"/>
      <c r="E82" s="86"/>
      <c r="F82" s="86"/>
      <c r="G82" s="86"/>
      <c r="H82" s="86"/>
      <c r="I82" s="86"/>
      <c r="J82" s="86"/>
      <c r="K82" s="86"/>
      <c r="L82" s="86"/>
      <c r="M82" s="89"/>
      <c r="N82" s="86"/>
      <c r="O82" s="90"/>
      <c r="P82" s="100"/>
      <c r="Q82" s="114"/>
      <c r="R82" s="115"/>
      <c r="S82" s="64"/>
      <c r="T82" s="64"/>
    </row>
    <row r="83" spans="1:24" ht="15.75" x14ac:dyDescent="0.25">
      <c r="A83" s="107"/>
      <c r="B83" s="93" t="s">
        <v>90</v>
      </c>
      <c r="C83" s="85"/>
      <c r="D83" s="85"/>
      <c r="E83" s="86">
        <v>6</v>
      </c>
      <c r="F83" s="86" t="s">
        <v>91</v>
      </c>
      <c r="G83" s="86">
        <v>1</v>
      </c>
      <c r="H83" s="86" t="s">
        <v>46</v>
      </c>
      <c r="I83" s="86">
        <v>1</v>
      </c>
      <c r="J83" s="86" t="s">
        <v>47</v>
      </c>
      <c r="K83" s="86"/>
      <c r="L83" s="86"/>
      <c r="M83" s="89">
        <f>SUM(E83*G83*I83)</f>
        <v>6</v>
      </c>
      <c r="N83" s="86" t="s">
        <v>91</v>
      </c>
      <c r="O83" s="90">
        <v>40000</v>
      </c>
      <c r="P83" s="90">
        <f>M83*O83</f>
        <v>240000</v>
      </c>
      <c r="Q83" s="116" t="s">
        <v>92</v>
      </c>
      <c r="R83" s="117" t="s">
        <v>93</v>
      </c>
      <c r="S83" s="64"/>
      <c r="T83" s="64"/>
    </row>
    <row r="84" spans="1:24" ht="15.75" x14ac:dyDescent="0.2">
      <c r="A84" s="107"/>
      <c r="B84" s="84" t="s">
        <v>51</v>
      </c>
      <c r="C84" s="85"/>
      <c r="D84" s="85"/>
      <c r="E84" s="86"/>
      <c r="F84" s="86"/>
      <c r="G84" s="86"/>
      <c r="H84" s="86"/>
      <c r="I84" s="86"/>
      <c r="J84" s="86"/>
      <c r="K84" s="86"/>
      <c r="L84" s="86"/>
      <c r="M84" s="89"/>
      <c r="N84" s="86"/>
      <c r="O84" s="90"/>
      <c r="P84" s="90"/>
      <c r="Q84" s="91"/>
      <c r="R84" s="97"/>
      <c r="S84" s="64"/>
      <c r="T84" s="64"/>
    </row>
    <row r="85" spans="1:24" ht="15.75" x14ac:dyDescent="0.25">
      <c r="A85" s="107"/>
      <c r="B85" s="93" t="s">
        <v>89</v>
      </c>
      <c r="C85" s="85"/>
      <c r="D85" s="85"/>
      <c r="E85" s="86"/>
      <c r="F85" s="86"/>
      <c r="G85" s="86"/>
      <c r="H85" s="86"/>
      <c r="I85" s="86"/>
      <c r="J85" s="86"/>
      <c r="K85" s="86"/>
      <c r="L85" s="86"/>
      <c r="M85" s="89"/>
      <c r="N85" s="86"/>
      <c r="O85" s="90"/>
      <c r="P85" s="100"/>
      <c r="Q85" s="114"/>
      <c r="R85" s="115"/>
      <c r="S85" s="64"/>
      <c r="T85" s="64"/>
    </row>
    <row r="86" spans="1:24" ht="17.25" x14ac:dyDescent="0.3">
      <c r="A86" s="107"/>
      <c r="B86" s="93" t="s">
        <v>94</v>
      </c>
      <c r="C86" s="85"/>
      <c r="D86" s="85"/>
      <c r="E86" s="86">
        <v>6</v>
      </c>
      <c r="F86" s="86" t="s">
        <v>91</v>
      </c>
      <c r="G86" s="86">
        <v>1</v>
      </c>
      <c r="H86" s="86" t="s">
        <v>46</v>
      </c>
      <c r="I86" s="86">
        <v>1</v>
      </c>
      <c r="J86" s="86" t="s">
        <v>47</v>
      </c>
      <c r="K86" s="86"/>
      <c r="L86" s="86"/>
      <c r="M86" s="89">
        <f>SUM(E86*G86*I86)</f>
        <v>6</v>
      </c>
      <c r="N86" s="86" t="s">
        <v>91</v>
      </c>
      <c r="O86" s="90">
        <v>40000</v>
      </c>
      <c r="P86" s="90">
        <f>M86*O86</f>
        <v>240000</v>
      </c>
      <c r="Q86" s="116" t="s">
        <v>92</v>
      </c>
      <c r="R86" s="117" t="s">
        <v>93</v>
      </c>
      <c r="S86" s="110"/>
      <c r="T86" s="110"/>
      <c r="U86" s="111"/>
      <c r="V86" s="111"/>
      <c r="W86" s="111"/>
      <c r="X86" s="111"/>
    </row>
    <row r="87" spans="1:24" ht="31.5" x14ac:dyDescent="0.2">
      <c r="A87" s="107"/>
      <c r="B87" s="84" t="s">
        <v>54</v>
      </c>
      <c r="C87" s="85"/>
      <c r="D87" s="85"/>
      <c r="E87" s="86"/>
      <c r="F87" s="86"/>
      <c r="G87" s="86"/>
      <c r="H87" s="86"/>
      <c r="I87" s="86"/>
      <c r="J87" s="86"/>
      <c r="K87" s="86"/>
      <c r="L87" s="86"/>
      <c r="M87" s="89"/>
      <c r="N87" s="86"/>
      <c r="O87" s="90"/>
      <c r="P87" s="90"/>
      <c r="Q87" s="91"/>
      <c r="R87" s="97"/>
      <c r="S87" s="64"/>
      <c r="T87" s="64"/>
    </row>
    <row r="88" spans="1:24" ht="15.75" x14ac:dyDescent="0.25">
      <c r="A88" s="107"/>
      <c r="B88" s="93" t="s">
        <v>89</v>
      </c>
      <c r="C88" s="85"/>
      <c r="D88" s="85"/>
      <c r="E88" s="86"/>
      <c r="F88" s="86"/>
      <c r="G88" s="86"/>
      <c r="H88" s="86"/>
      <c r="I88" s="86"/>
      <c r="J88" s="86"/>
      <c r="K88" s="86"/>
      <c r="L88" s="86"/>
      <c r="M88" s="89"/>
      <c r="N88" s="86"/>
      <c r="O88" s="90"/>
      <c r="P88" s="100"/>
      <c r="Q88" s="114"/>
      <c r="R88" s="115"/>
      <c r="S88" s="64"/>
      <c r="T88" s="64"/>
    </row>
    <row r="89" spans="1:24" ht="17.25" x14ac:dyDescent="0.3">
      <c r="A89" s="107"/>
      <c r="B89" s="93" t="s">
        <v>94</v>
      </c>
      <c r="C89" s="85"/>
      <c r="D89" s="85"/>
      <c r="E89" s="86">
        <v>6</v>
      </c>
      <c r="F89" s="86" t="s">
        <v>91</v>
      </c>
      <c r="G89" s="86">
        <v>1</v>
      </c>
      <c r="H89" s="86" t="s">
        <v>46</v>
      </c>
      <c r="I89" s="86">
        <v>5</v>
      </c>
      <c r="J89" s="86" t="s">
        <v>47</v>
      </c>
      <c r="K89" s="86"/>
      <c r="L89" s="86"/>
      <c r="M89" s="89">
        <f>SUM(E89*G89*I89)</f>
        <v>30</v>
      </c>
      <c r="N89" s="86" t="s">
        <v>91</v>
      </c>
      <c r="O89" s="90">
        <v>40000</v>
      </c>
      <c r="P89" s="90">
        <f>M89*O89</f>
        <v>1200000</v>
      </c>
      <c r="Q89" s="116" t="s">
        <v>92</v>
      </c>
      <c r="R89" s="117" t="s">
        <v>93</v>
      </c>
      <c r="S89" s="110"/>
      <c r="T89" s="110"/>
      <c r="U89" s="111"/>
      <c r="V89" s="111"/>
      <c r="W89" s="111"/>
      <c r="X89" s="111"/>
    </row>
    <row r="90" spans="1:24" ht="31.5" x14ac:dyDescent="0.2">
      <c r="A90" s="107"/>
      <c r="B90" s="84" t="s">
        <v>56</v>
      </c>
      <c r="C90" s="85"/>
      <c r="D90" s="85"/>
      <c r="E90" s="86"/>
      <c r="F90" s="86"/>
      <c r="G90" s="86"/>
      <c r="H90" s="86"/>
      <c r="I90" s="86"/>
      <c r="J90" s="86"/>
      <c r="K90" s="86"/>
      <c r="L90" s="86"/>
      <c r="M90" s="89"/>
      <c r="N90" s="86"/>
      <c r="O90" s="90"/>
      <c r="P90" s="90"/>
      <c r="Q90" s="91"/>
      <c r="R90" s="97"/>
      <c r="S90" s="64"/>
      <c r="T90" s="64"/>
    </row>
    <row r="91" spans="1:24" ht="15.75" x14ac:dyDescent="0.25">
      <c r="A91" s="107"/>
      <c r="B91" s="93" t="s">
        <v>89</v>
      </c>
      <c r="C91" s="85"/>
      <c r="D91" s="85"/>
      <c r="E91" s="86"/>
      <c r="F91" s="86"/>
      <c r="G91" s="86"/>
      <c r="H91" s="86"/>
      <c r="I91" s="86"/>
      <c r="J91" s="86"/>
      <c r="K91" s="86"/>
      <c r="L91" s="86"/>
      <c r="M91" s="89"/>
      <c r="N91" s="86"/>
      <c r="O91" s="90"/>
      <c r="P91" s="100"/>
      <c r="Q91" s="114"/>
      <c r="R91" s="115"/>
      <c r="S91" s="64"/>
      <c r="T91" s="64"/>
    </row>
    <row r="92" spans="1:24" ht="17.25" x14ac:dyDescent="0.3">
      <c r="A92" s="107"/>
      <c r="B92" s="93" t="s">
        <v>95</v>
      </c>
      <c r="C92" s="85"/>
      <c r="D92" s="85"/>
      <c r="E92" s="86">
        <v>6</v>
      </c>
      <c r="F92" s="86" t="s">
        <v>91</v>
      </c>
      <c r="G92" s="86">
        <v>1</v>
      </c>
      <c r="H92" s="86" t="s">
        <v>46</v>
      </c>
      <c r="I92" s="86">
        <v>1</v>
      </c>
      <c r="J92" s="86" t="s">
        <v>47</v>
      </c>
      <c r="K92" s="86"/>
      <c r="L92" s="86"/>
      <c r="M92" s="89">
        <f>SUM(E92*G92*I92)</f>
        <v>6</v>
      </c>
      <c r="N92" s="86" t="s">
        <v>91</v>
      </c>
      <c r="O92" s="90">
        <v>40000</v>
      </c>
      <c r="P92" s="90">
        <f>M92*O92</f>
        <v>240000</v>
      </c>
      <c r="Q92" s="116" t="s">
        <v>92</v>
      </c>
      <c r="R92" s="117" t="s">
        <v>93</v>
      </c>
      <c r="S92" s="110"/>
      <c r="T92" s="110"/>
      <c r="U92" s="111"/>
      <c r="V92" s="111"/>
      <c r="W92" s="111"/>
      <c r="X92" s="111"/>
    </row>
    <row r="93" spans="1:24" ht="47.25" x14ac:dyDescent="0.2">
      <c r="A93" s="107"/>
      <c r="B93" s="84" t="s">
        <v>59</v>
      </c>
      <c r="C93" s="85"/>
      <c r="D93" s="85"/>
      <c r="E93" s="86"/>
      <c r="F93" s="86"/>
      <c r="G93" s="86"/>
      <c r="H93" s="86"/>
      <c r="I93" s="86"/>
      <c r="J93" s="86"/>
      <c r="K93" s="86"/>
      <c r="L93" s="86"/>
      <c r="M93" s="89"/>
      <c r="N93" s="86"/>
      <c r="O93" s="90"/>
      <c r="P93" s="90"/>
      <c r="Q93" s="91"/>
      <c r="R93" s="97"/>
      <c r="S93" s="64"/>
      <c r="T93" s="64"/>
    </row>
    <row r="94" spans="1:24" ht="15.75" x14ac:dyDescent="0.25">
      <c r="A94" s="107"/>
      <c r="B94" s="93" t="s">
        <v>89</v>
      </c>
      <c r="C94" s="85"/>
      <c r="D94" s="85"/>
      <c r="E94" s="86"/>
      <c r="F94" s="86"/>
      <c r="G94" s="86"/>
      <c r="H94" s="86"/>
      <c r="I94" s="86"/>
      <c r="J94" s="86"/>
      <c r="K94" s="86"/>
      <c r="L94" s="86"/>
      <c r="M94" s="89"/>
      <c r="N94" s="86"/>
      <c r="O94" s="90"/>
      <c r="P94" s="100"/>
      <c r="Q94" s="114"/>
      <c r="R94" s="115"/>
      <c r="S94" s="64"/>
      <c r="T94" s="64"/>
    </row>
    <row r="95" spans="1:24" ht="17.25" x14ac:dyDescent="0.3">
      <c r="A95" s="107"/>
      <c r="B95" s="93" t="s">
        <v>94</v>
      </c>
      <c r="C95" s="85"/>
      <c r="D95" s="85"/>
      <c r="E95" s="86">
        <v>6</v>
      </c>
      <c r="F95" s="86" t="s">
        <v>91</v>
      </c>
      <c r="G95" s="86">
        <v>2</v>
      </c>
      <c r="H95" s="86" t="s">
        <v>46</v>
      </c>
      <c r="I95" s="86">
        <v>1</v>
      </c>
      <c r="J95" s="86" t="s">
        <v>47</v>
      </c>
      <c r="K95" s="86"/>
      <c r="L95" s="86"/>
      <c r="M95" s="89">
        <f>SUM(E95*G95*I95)</f>
        <v>12</v>
      </c>
      <c r="N95" s="86" t="s">
        <v>91</v>
      </c>
      <c r="O95" s="90">
        <v>40000</v>
      </c>
      <c r="P95" s="90">
        <f>M95*O95</f>
        <v>480000</v>
      </c>
      <c r="Q95" s="116" t="s">
        <v>92</v>
      </c>
      <c r="R95" s="117" t="s">
        <v>93</v>
      </c>
      <c r="S95" s="110"/>
      <c r="T95" s="110"/>
      <c r="U95" s="111"/>
      <c r="V95" s="111"/>
      <c r="W95" s="111"/>
      <c r="X95" s="111"/>
    </row>
    <row r="96" spans="1:24" ht="15.75" x14ac:dyDescent="0.2">
      <c r="A96" s="107"/>
      <c r="B96" s="84" t="s">
        <v>63</v>
      </c>
      <c r="C96" s="85"/>
      <c r="D96" s="85"/>
      <c r="E96" s="86"/>
      <c r="F96" s="86"/>
      <c r="G96" s="86"/>
      <c r="H96" s="86"/>
      <c r="I96" s="86"/>
      <c r="J96" s="86"/>
      <c r="K96" s="86"/>
      <c r="L96" s="86"/>
      <c r="M96" s="89"/>
      <c r="N96" s="86"/>
      <c r="O96" s="90"/>
      <c r="P96" s="90"/>
      <c r="Q96" s="91"/>
      <c r="R96" s="97"/>
      <c r="S96" s="64"/>
      <c r="T96" s="64"/>
    </row>
    <row r="97" spans="1:24" ht="15.75" x14ac:dyDescent="0.25">
      <c r="A97" s="107"/>
      <c r="B97" s="93" t="s">
        <v>89</v>
      </c>
      <c r="C97" s="85"/>
      <c r="D97" s="85"/>
      <c r="E97" s="86"/>
      <c r="F97" s="86"/>
      <c r="G97" s="86"/>
      <c r="H97" s="86"/>
      <c r="I97" s="86"/>
      <c r="J97" s="86"/>
      <c r="K97" s="86"/>
      <c r="L97" s="86"/>
      <c r="M97" s="89"/>
      <c r="N97" s="86"/>
      <c r="O97" s="90"/>
      <c r="P97" s="100"/>
      <c r="Q97" s="114"/>
      <c r="R97" s="115"/>
      <c r="S97" s="64"/>
      <c r="T97" s="64"/>
    </row>
    <row r="98" spans="1:24" ht="17.25" x14ac:dyDescent="0.3">
      <c r="A98" s="107"/>
      <c r="B98" s="93" t="s">
        <v>94</v>
      </c>
      <c r="C98" s="85"/>
      <c r="D98" s="85"/>
      <c r="E98" s="86">
        <v>6</v>
      </c>
      <c r="F98" s="86" t="s">
        <v>91</v>
      </c>
      <c r="G98" s="86">
        <v>1</v>
      </c>
      <c r="H98" s="86" t="s">
        <v>46</v>
      </c>
      <c r="I98" s="86">
        <v>1</v>
      </c>
      <c r="J98" s="86" t="s">
        <v>47</v>
      </c>
      <c r="K98" s="86"/>
      <c r="L98" s="86"/>
      <c r="M98" s="89">
        <f>SUM(E98*G98*I98)</f>
        <v>6</v>
      </c>
      <c r="N98" s="86" t="s">
        <v>91</v>
      </c>
      <c r="O98" s="90">
        <v>40000</v>
      </c>
      <c r="P98" s="90">
        <f>M98*O98</f>
        <v>240000</v>
      </c>
      <c r="Q98" s="116" t="s">
        <v>92</v>
      </c>
      <c r="R98" s="117" t="s">
        <v>93</v>
      </c>
      <c r="S98" s="110"/>
      <c r="T98" s="110"/>
      <c r="U98" s="111"/>
      <c r="V98" s="111"/>
      <c r="W98" s="111"/>
      <c r="X98" s="111"/>
    </row>
    <row r="99" spans="1:24" ht="31.5" x14ac:dyDescent="0.3">
      <c r="A99" s="107"/>
      <c r="B99" s="84" t="s">
        <v>86</v>
      </c>
      <c r="C99" s="85"/>
      <c r="D99" s="85"/>
      <c r="E99" s="86"/>
      <c r="F99" s="86"/>
      <c r="G99" s="86"/>
      <c r="H99" s="86"/>
      <c r="I99" s="86"/>
      <c r="J99" s="86"/>
      <c r="K99" s="86"/>
      <c r="L99" s="86"/>
      <c r="M99" s="89"/>
      <c r="N99" s="86"/>
      <c r="O99" s="90"/>
      <c r="P99" s="90"/>
      <c r="Q99" s="118"/>
      <c r="R99" s="119"/>
      <c r="S99" s="110"/>
      <c r="T99" s="110"/>
      <c r="U99" s="111"/>
      <c r="V99" s="111"/>
      <c r="W99" s="111"/>
      <c r="X99" s="111"/>
    </row>
    <row r="100" spans="1:24" ht="15.75" x14ac:dyDescent="0.25">
      <c r="A100" s="107"/>
      <c r="B100" s="93" t="s">
        <v>89</v>
      </c>
      <c r="C100" s="85"/>
      <c r="D100" s="85"/>
      <c r="E100" s="86"/>
      <c r="F100" s="86"/>
      <c r="G100" s="86"/>
      <c r="H100" s="86"/>
      <c r="I100" s="86"/>
      <c r="J100" s="86"/>
      <c r="K100" s="86"/>
      <c r="L100" s="86"/>
      <c r="M100" s="89"/>
      <c r="N100" s="86"/>
      <c r="O100" s="90"/>
      <c r="P100" s="100"/>
      <c r="Q100" s="114"/>
      <c r="R100" s="115"/>
      <c r="S100" s="64"/>
      <c r="T100" s="64"/>
    </row>
    <row r="101" spans="1:24" ht="17.25" x14ac:dyDescent="0.3">
      <c r="A101" s="107"/>
      <c r="B101" s="93" t="s">
        <v>94</v>
      </c>
      <c r="C101" s="85"/>
      <c r="D101" s="85"/>
      <c r="E101" s="86">
        <v>6</v>
      </c>
      <c r="F101" s="86" t="s">
        <v>91</v>
      </c>
      <c r="G101" s="86">
        <v>1</v>
      </c>
      <c r="H101" s="86" t="s">
        <v>46</v>
      </c>
      <c r="I101" s="86">
        <v>1</v>
      </c>
      <c r="J101" s="86" t="s">
        <v>47</v>
      </c>
      <c r="K101" s="86"/>
      <c r="L101" s="86"/>
      <c r="M101" s="89">
        <f>SUM(E101*G101*I101)</f>
        <v>6</v>
      </c>
      <c r="N101" s="86" t="s">
        <v>91</v>
      </c>
      <c r="O101" s="90">
        <v>40000</v>
      </c>
      <c r="P101" s="90">
        <f>M101*O101</f>
        <v>240000</v>
      </c>
      <c r="Q101" s="116" t="s">
        <v>92</v>
      </c>
      <c r="R101" s="117" t="s">
        <v>93</v>
      </c>
      <c r="S101" s="110"/>
      <c r="T101" s="110"/>
      <c r="U101" s="111"/>
      <c r="V101" s="111"/>
      <c r="W101" s="111"/>
      <c r="X101" s="111"/>
    </row>
    <row r="102" spans="1:24" ht="17.25" x14ac:dyDescent="0.3">
      <c r="A102" s="107"/>
      <c r="B102" s="84" t="s">
        <v>67</v>
      </c>
      <c r="C102" s="85"/>
      <c r="D102" s="85"/>
      <c r="E102" s="86"/>
      <c r="F102" s="86"/>
      <c r="G102" s="86"/>
      <c r="H102" s="86"/>
      <c r="I102" s="86"/>
      <c r="J102" s="86"/>
      <c r="K102" s="86"/>
      <c r="L102" s="86"/>
      <c r="M102" s="89"/>
      <c r="N102" s="86"/>
      <c r="O102" s="90"/>
      <c r="P102" s="90"/>
      <c r="Q102" s="118"/>
      <c r="R102" s="119"/>
      <c r="S102" s="110"/>
      <c r="T102" s="110"/>
      <c r="U102" s="111"/>
      <c r="V102" s="111"/>
      <c r="W102" s="111"/>
      <c r="X102" s="111"/>
    </row>
    <row r="103" spans="1:24" ht="15.75" x14ac:dyDescent="0.25">
      <c r="A103" s="107"/>
      <c r="B103" s="93" t="s">
        <v>89</v>
      </c>
      <c r="C103" s="85"/>
      <c r="D103" s="85"/>
      <c r="E103" s="86"/>
      <c r="F103" s="86"/>
      <c r="G103" s="86"/>
      <c r="H103" s="86"/>
      <c r="I103" s="86"/>
      <c r="J103" s="86"/>
      <c r="K103" s="86"/>
      <c r="L103" s="86"/>
      <c r="M103" s="89"/>
      <c r="N103" s="86"/>
      <c r="O103" s="90"/>
      <c r="P103" s="100"/>
      <c r="Q103" s="114"/>
      <c r="R103" s="115"/>
      <c r="S103" s="64"/>
      <c r="T103" s="64"/>
    </row>
    <row r="104" spans="1:24" ht="17.25" x14ac:dyDescent="0.3">
      <c r="A104" s="107"/>
      <c r="B104" s="93" t="s">
        <v>94</v>
      </c>
      <c r="C104" s="85"/>
      <c r="D104" s="85"/>
      <c r="E104" s="86">
        <v>6</v>
      </c>
      <c r="F104" s="86" t="s">
        <v>91</v>
      </c>
      <c r="G104" s="86">
        <v>1</v>
      </c>
      <c r="H104" s="86" t="s">
        <v>46</v>
      </c>
      <c r="I104" s="86">
        <v>1</v>
      </c>
      <c r="J104" s="86" t="s">
        <v>47</v>
      </c>
      <c r="K104" s="86"/>
      <c r="L104" s="86"/>
      <c r="M104" s="89">
        <f>SUM(E104*G104*I104)</f>
        <v>6</v>
      </c>
      <c r="N104" s="86" t="s">
        <v>91</v>
      </c>
      <c r="O104" s="90">
        <v>40000</v>
      </c>
      <c r="P104" s="90">
        <f>M104*O104</f>
        <v>240000</v>
      </c>
      <c r="Q104" s="116" t="s">
        <v>92</v>
      </c>
      <c r="R104" s="117" t="s">
        <v>93</v>
      </c>
      <c r="S104" s="110"/>
      <c r="T104" s="110"/>
      <c r="U104" s="111"/>
      <c r="V104" s="111"/>
      <c r="W104" s="111"/>
      <c r="X104" s="111"/>
    </row>
    <row r="105" spans="1:24" ht="17.25" x14ac:dyDescent="0.3">
      <c r="A105" s="107"/>
      <c r="B105" s="84" t="s">
        <v>69</v>
      </c>
      <c r="C105" s="85"/>
      <c r="D105" s="85"/>
      <c r="E105" s="86"/>
      <c r="F105" s="86"/>
      <c r="G105" s="86"/>
      <c r="H105" s="86"/>
      <c r="I105" s="86"/>
      <c r="J105" s="86"/>
      <c r="K105" s="86"/>
      <c r="L105" s="86"/>
      <c r="M105" s="89"/>
      <c r="N105" s="86"/>
      <c r="O105" s="90"/>
      <c r="P105" s="90"/>
      <c r="Q105" s="118"/>
      <c r="R105" s="119"/>
      <c r="S105" s="110"/>
      <c r="T105" s="110"/>
      <c r="U105" s="111"/>
      <c r="V105" s="111"/>
      <c r="W105" s="111"/>
      <c r="X105" s="111"/>
    </row>
    <row r="106" spans="1:24" ht="15.75" x14ac:dyDescent="0.25">
      <c r="A106" s="107"/>
      <c r="B106" s="93" t="s">
        <v>89</v>
      </c>
      <c r="C106" s="85"/>
      <c r="D106" s="85"/>
      <c r="E106" s="86"/>
      <c r="F106" s="86"/>
      <c r="G106" s="86"/>
      <c r="H106" s="86"/>
      <c r="I106" s="86"/>
      <c r="J106" s="86"/>
      <c r="K106" s="86"/>
      <c r="L106" s="86"/>
      <c r="M106" s="89"/>
      <c r="N106" s="86"/>
      <c r="O106" s="90"/>
      <c r="P106" s="100"/>
      <c r="Q106" s="114"/>
      <c r="R106" s="115"/>
      <c r="S106" s="64"/>
      <c r="T106" s="64"/>
    </row>
    <row r="107" spans="1:24" ht="17.25" x14ac:dyDescent="0.3">
      <c r="A107" s="107"/>
      <c r="B107" s="93" t="s">
        <v>94</v>
      </c>
      <c r="C107" s="85"/>
      <c r="D107" s="85"/>
      <c r="E107" s="86">
        <v>6</v>
      </c>
      <c r="F107" s="86" t="s">
        <v>91</v>
      </c>
      <c r="G107" s="86">
        <v>1</v>
      </c>
      <c r="H107" s="86" t="s">
        <v>46</v>
      </c>
      <c r="I107" s="86">
        <v>1</v>
      </c>
      <c r="J107" s="86" t="s">
        <v>47</v>
      </c>
      <c r="K107" s="86"/>
      <c r="L107" s="86"/>
      <c r="M107" s="89">
        <f>SUM(E107*G107*I107)</f>
        <v>6</v>
      </c>
      <c r="N107" s="86" t="s">
        <v>91</v>
      </c>
      <c r="O107" s="90">
        <v>40000</v>
      </c>
      <c r="P107" s="90">
        <f>M107*O107</f>
        <v>240000</v>
      </c>
      <c r="Q107" s="116" t="s">
        <v>92</v>
      </c>
      <c r="R107" s="117" t="s">
        <v>93</v>
      </c>
      <c r="S107" s="110"/>
      <c r="T107" s="110"/>
      <c r="U107" s="111"/>
      <c r="V107" s="111"/>
      <c r="W107" s="111"/>
      <c r="X107" s="111"/>
    </row>
    <row r="108" spans="1:24" ht="17.25" x14ac:dyDescent="0.3">
      <c r="A108" s="107"/>
      <c r="B108" s="84" t="s">
        <v>71</v>
      </c>
      <c r="C108" s="85"/>
      <c r="D108" s="85"/>
      <c r="E108" s="86"/>
      <c r="F108" s="86"/>
      <c r="G108" s="86"/>
      <c r="H108" s="86"/>
      <c r="I108" s="86"/>
      <c r="J108" s="86"/>
      <c r="K108" s="86"/>
      <c r="L108" s="86"/>
      <c r="M108" s="89"/>
      <c r="N108" s="86"/>
      <c r="O108" s="90"/>
      <c r="P108" s="90"/>
      <c r="Q108" s="118"/>
      <c r="R108" s="119"/>
      <c r="S108" s="110"/>
      <c r="T108" s="110"/>
      <c r="U108" s="111"/>
      <c r="V108" s="111"/>
      <c r="W108" s="111"/>
      <c r="X108" s="111"/>
    </row>
    <row r="109" spans="1:24" ht="15.75" x14ac:dyDescent="0.25">
      <c r="A109" s="107"/>
      <c r="B109" s="93" t="s">
        <v>89</v>
      </c>
      <c r="C109" s="85"/>
      <c r="D109" s="85"/>
      <c r="E109" s="86"/>
      <c r="F109" s="86"/>
      <c r="G109" s="86"/>
      <c r="H109" s="86"/>
      <c r="I109" s="86"/>
      <c r="J109" s="86"/>
      <c r="K109" s="86"/>
      <c r="L109" s="86"/>
      <c r="M109" s="89"/>
      <c r="N109" s="86"/>
      <c r="O109" s="90"/>
      <c r="P109" s="100"/>
      <c r="Q109" s="114"/>
      <c r="R109" s="115"/>
      <c r="S109" s="64"/>
      <c r="T109" s="64"/>
    </row>
    <row r="110" spans="1:24" ht="17.25" x14ac:dyDescent="0.3">
      <c r="A110" s="107"/>
      <c r="B110" s="93" t="s">
        <v>94</v>
      </c>
      <c r="C110" s="85"/>
      <c r="D110" s="85"/>
      <c r="E110" s="86">
        <v>6</v>
      </c>
      <c r="F110" s="86" t="s">
        <v>91</v>
      </c>
      <c r="G110" s="86">
        <v>1</v>
      </c>
      <c r="H110" s="86" t="s">
        <v>46</v>
      </c>
      <c r="I110" s="86">
        <v>1</v>
      </c>
      <c r="J110" s="86" t="s">
        <v>47</v>
      </c>
      <c r="K110" s="86"/>
      <c r="L110" s="86"/>
      <c r="M110" s="89">
        <f>SUM(E110*G110*I110)</f>
        <v>6</v>
      </c>
      <c r="N110" s="86" t="s">
        <v>91</v>
      </c>
      <c r="O110" s="90">
        <v>40000</v>
      </c>
      <c r="P110" s="90">
        <f>M110*O110</f>
        <v>240000</v>
      </c>
      <c r="Q110" s="116" t="s">
        <v>92</v>
      </c>
      <c r="R110" s="117" t="s">
        <v>93</v>
      </c>
      <c r="S110" s="110"/>
      <c r="T110" s="110"/>
      <c r="U110" s="111"/>
      <c r="V110" s="111"/>
      <c r="W110" s="111"/>
      <c r="X110" s="111"/>
    </row>
    <row r="111" spans="1:24" ht="17.25" x14ac:dyDescent="0.3">
      <c r="A111" s="107"/>
      <c r="B111" s="84" t="s">
        <v>73</v>
      </c>
      <c r="C111" s="85"/>
      <c r="D111" s="85"/>
      <c r="E111" s="86"/>
      <c r="F111" s="86"/>
      <c r="G111" s="86"/>
      <c r="H111" s="86"/>
      <c r="I111" s="86"/>
      <c r="J111" s="86"/>
      <c r="K111" s="86"/>
      <c r="L111" s="86"/>
      <c r="M111" s="89"/>
      <c r="N111" s="86"/>
      <c r="O111" s="90"/>
      <c r="P111" s="90"/>
      <c r="Q111" s="118"/>
      <c r="R111" s="119"/>
      <c r="S111" s="110"/>
      <c r="T111" s="110"/>
      <c r="U111" s="111"/>
      <c r="V111" s="111"/>
      <c r="W111" s="111"/>
      <c r="X111" s="111"/>
    </row>
    <row r="112" spans="1:24" ht="15.75" x14ac:dyDescent="0.25">
      <c r="A112" s="107"/>
      <c r="B112" s="93" t="s">
        <v>89</v>
      </c>
      <c r="C112" s="85"/>
      <c r="D112" s="85"/>
      <c r="E112" s="86"/>
      <c r="F112" s="86"/>
      <c r="G112" s="86"/>
      <c r="H112" s="86"/>
      <c r="I112" s="86"/>
      <c r="J112" s="86"/>
      <c r="K112" s="86"/>
      <c r="L112" s="86"/>
      <c r="M112" s="89"/>
      <c r="N112" s="86"/>
      <c r="O112" s="90"/>
      <c r="P112" s="100"/>
      <c r="Q112" s="114"/>
      <c r="R112" s="115"/>
      <c r="S112" s="64"/>
      <c r="T112" s="64"/>
    </row>
    <row r="113" spans="1:24" ht="17.25" x14ac:dyDescent="0.3">
      <c r="A113" s="107"/>
      <c r="B113" s="93" t="s">
        <v>94</v>
      </c>
      <c r="C113" s="85"/>
      <c r="D113" s="85"/>
      <c r="E113" s="86">
        <v>6</v>
      </c>
      <c r="F113" s="86" t="s">
        <v>91</v>
      </c>
      <c r="G113" s="86">
        <v>1</v>
      </c>
      <c r="H113" s="86" t="s">
        <v>46</v>
      </c>
      <c r="I113" s="86">
        <v>1</v>
      </c>
      <c r="J113" s="86" t="s">
        <v>47</v>
      </c>
      <c r="K113" s="86"/>
      <c r="L113" s="86"/>
      <c r="M113" s="89">
        <f>SUM(E113*G113*I113)</f>
        <v>6</v>
      </c>
      <c r="N113" s="86" t="s">
        <v>91</v>
      </c>
      <c r="O113" s="90">
        <v>40000</v>
      </c>
      <c r="P113" s="90">
        <f>M113*O113</f>
        <v>240000</v>
      </c>
      <c r="Q113" s="116" t="s">
        <v>92</v>
      </c>
      <c r="R113" s="117" t="s">
        <v>93</v>
      </c>
      <c r="S113" s="110"/>
      <c r="T113" s="110"/>
      <c r="U113" s="111"/>
      <c r="V113" s="111"/>
      <c r="W113" s="111"/>
      <c r="X113" s="111"/>
    </row>
    <row r="114" spans="1:24" ht="17.25" x14ac:dyDescent="0.3">
      <c r="A114" s="75" t="s">
        <v>96</v>
      </c>
      <c r="B114" s="76" t="s">
        <v>97</v>
      </c>
      <c r="C114" s="77"/>
      <c r="D114" s="77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9"/>
      <c r="P114" s="80">
        <f>SUM(P115:P122)</f>
        <v>9350000</v>
      </c>
      <c r="Q114" s="81"/>
      <c r="R114" s="82"/>
      <c r="S114" s="110"/>
      <c r="T114" s="110"/>
      <c r="U114" s="111"/>
      <c r="V114" s="111"/>
      <c r="W114" s="111"/>
      <c r="X114" s="111"/>
    </row>
    <row r="115" spans="1:24" ht="15.75" x14ac:dyDescent="0.2">
      <c r="A115" s="107"/>
      <c r="B115" s="84" t="s">
        <v>51</v>
      </c>
      <c r="C115" s="85"/>
      <c r="D115" s="85"/>
      <c r="E115" s="86"/>
      <c r="F115" s="86"/>
      <c r="G115" s="86"/>
      <c r="H115" s="86"/>
      <c r="I115" s="86"/>
      <c r="J115" s="86"/>
      <c r="K115" s="86"/>
      <c r="L115" s="86"/>
      <c r="M115" s="89"/>
      <c r="N115" s="86"/>
      <c r="O115" s="90"/>
      <c r="P115" s="90"/>
      <c r="Q115" s="91"/>
      <c r="R115" s="97"/>
      <c r="S115" s="64"/>
      <c r="T115" s="64"/>
    </row>
    <row r="116" spans="1:24" ht="15.75" x14ac:dyDescent="0.2">
      <c r="A116" s="107"/>
      <c r="B116" s="93" t="s">
        <v>98</v>
      </c>
      <c r="C116" s="85"/>
      <c r="D116" s="85"/>
      <c r="E116" s="86">
        <v>100</v>
      </c>
      <c r="F116" s="86" t="s">
        <v>45</v>
      </c>
      <c r="G116" s="86">
        <v>1</v>
      </c>
      <c r="H116" s="86" t="s">
        <v>46</v>
      </c>
      <c r="I116" s="86">
        <v>1</v>
      </c>
      <c r="J116" s="86" t="s">
        <v>47</v>
      </c>
      <c r="K116" s="86"/>
      <c r="L116" s="86"/>
      <c r="M116" s="89">
        <f>SUM(E116*G116*I116)</f>
        <v>100</v>
      </c>
      <c r="N116" s="86" t="s">
        <v>48</v>
      </c>
      <c r="O116" s="90">
        <v>17000</v>
      </c>
      <c r="P116" s="90">
        <f>M116*O116</f>
        <v>1700000</v>
      </c>
      <c r="Q116" s="91" t="s">
        <v>49</v>
      </c>
      <c r="R116" s="97"/>
      <c r="S116" s="64"/>
      <c r="T116" s="64"/>
    </row>
    <row r="117" spans="1:24" ht="31.5" x14ac:dyDescent="0.2">
      <c r="A117" s="107"/>
      <c r="B117" s="84" t="s">
        <v>54</v>
      </c>
      <c r="C117" s="85"/>
      <c r="D117" s="85"/>
      <c r="E117" s="86"/>
      <c r="F117" s="86"/>
      <c r="G117" s="86"/>
      <c r="H117" s="86"/>
      <c r="I117" s="86"/>
      <c r="J117" s="86"/>
      <c r="K117" s="86"/>
      <c r="L117" s="86"/>
      <c r="M117" s="89"/>
      <c r="N117" s="86"/>
      <c r="O117" s="90"/>
      <c r="P117" s="90"/>
      <c r="Q117" s="91"/>
      <c r="R117" s="97"/>
      <c r="S117" s="64"/>
      <c r="T117" s="64"/>
    </row>
    <row r="118" spans="1:24" ht="15.75" x14ac:dyDescent="0.2">
      <c r="A118" s="107"/>
      <c r="B118" s="93" t="s">
        <v>99</v>
      </c>
      <c r="C118" s="85"/>
      <c r="D118" s="85"/>
      <c r="E118" s="86">
        <v>50</v>
      </c>
      <c r="F118" s="86" t="s">
        <v>45</v>
      </c>
      <c r="G118" s="86">
        <v>1</v>
      </c>
      <c r="H118" s="86" t="s">
        <v>46</v>
      </c>
      <c r="I118" s="86">
        <v>1</v>
      </c>
      <c r="J118" s="86" t="s">
        <v>47</v>
      </c>
      <c r="K118" s="86"/>
      <c r="L118" s="86"/>
      <c r="M118" s="89">
        <f>SUM(E118*G118*I118)</f>
        <v>50</v>
      </c>
      <c r="N118" s="86" t="s">
        <v>48</v>
      </c>
      <c r="O118" s="90">
        <v>17000</v>
      </c>
      <c r="P118" s="90">
        <f>M118*O118</f>
        <v>850000</v>
      </c>
      <c r="Q118" s="91" t="s">
        <v>49</v>
      </c>
      <c r="R118" s="97"/>
      <c r="S118" s="64"/>
      <c r="T118" s="64"/>
    </row>
    <row r="119" spans="1:24" ht="31.5" x14ac:dyDescent="0.2">
      <c r="A119" s="107"/>
      <c r="B119" s="84" t="s">
        <v>56</v>
      </c>
      <c r="C119" s="85"/>
      <c r="D119" s="85"/>
      <c r="E119" s="86"/>
      <c r="F119" s="86"/>
      <c r="G119" s="86"/>
      <c r="H119" s="86"/>
      <c r="I119" s="86"/>
      <c r="J119" s="86"/>
      <c r="K119" s="86"/>
      <c r="L119" s="86"/>
      <c r="M119" s="89"/>
      <c r="N119" s="86"/>
      <c r="O119" s="90"/>
      <c r="P119" s="90"/>
      <c r="Q119" s="91"/>
      <c r="R119" s="97"/>
      <c r="S119" s="64"/>
      <c r="T119" s="64"/>
    </row>
    <row r="120" spans="1:24" ht="15.75" x14ac:dyDescent="0.2">
      <c r="A120" s="107"/>
      <c r="B120" s="93" t="s">
        <v>98</v>
      </c>
      <c r="C120" s="85"/>
      <c r="D120" s="85"/>
      <c r="E120" s="86">
        <v>100</v>
      </c>
      <c r="F120" s="86" t="s">
        <v>45</v>
      </c>
      <c r="G120" s="86">
        <v>2</v>
      </c>
      <c r="H120" s="86" t="s">
        <v>46</v>
      </c>
      <c r="I120" s="86">
        <v>1</v>
      </c>
      <c r="J120" s="86" t="s">
        <v>47</v>
      </c>
      <c r="K120" s="86"/>
      <c r="L120" s="86"/>
      <c r="M120" s="89">
        <f t="shared" ref="M120:M142" si="7">SUM(E120*G120*I120)</f>
        <v>200</v>
      </c>
      <c r="N120" s="86" t="s">
        <v>48</v>
      </c>
      <c r="O120" s="90">
        <v>17000</v>
      </c>
      <c r="P120" s="90">
        <f t="shared" ref="P120" si="8">M120*O120</f>
        <v>3400000</v>
      </c>
      <c r="Q120" s="91" t="s">
        <v>49</v>
      </c>
      <c r="R120" s="97"/>
      <c r="S120" s="64"/>
      <c r="T120" s="64"/>
    </row>
    <row r="121" spans="1:24" ht="25.5" customHeight="1" x14ac:dyDescent="0.2">
      <c r="A121" s="107"/>
      <c r="B121" s="84" t="s">
        <v>86</v>
      </c>
      <c r="C121" s="85"/>
      <c r="D121" s="85"/>
      <c r="E121" s="86"/>
      <c r="F121" s="86"/>
      <c r="G121" s="86"/>
      <c r="H121" s="86"/>
      <c r="I121" s="86"/>
      <c r="J121" s="86"/>
      <c r="K121" s="86"/>
      <c r="L121" s="86"/>
      <c r="M121" s="89"/>
      <c r="N121" s="86"/>
      <c r="O121" s="90"/>
      <c r="P121" s="90"/>
      <c r="Q121" s="91"/>
      <c r="R121" s="97"/>
      <c r="S121" s="64"/>
      <c r="T121" s="64"/>
    </row>
    <row r="122" spans="1:24" ht="15.75" x14ac:dyDescent="0.2">
      <c r="A122" s="107"/>
      <c r="B122" s="93" t="s">
        <v>98</v>
      </c>
      <c r="C122" s="85"/>
      <c r="D122" s="85"/>
      <c r="E122" s="94">
        <v>200</v>
      </c>
      <c r="F122" s="86" t="s">
        <v>45</v>
      </c>
      <c r="G122" s="86">
        <v>1</v>
      </c>
      <c r="H122" s="86" t="s">
        <v>100</v>
      </c>
      <c r="I122" s="86">
        <v>1</v>
      </c>
      <c r="J122" s="86" t="s">
        <v>47</v>
      </c>
      <c r="K122" s="86"/>
      <c r="L122" s="86"/>
      <c r="M122" s="89">
        <f>E122*G122*I122</f>
        <v>200</v>
      </c>
      <c r="N122" s="86" t="s">
        <v>48</v>
      </c>
      <c r="O122" s="90">
        <v>17000</v>
      </c>
      <c r="P122" s="90">
        <f t="shared" ref="P122" si="9">M122*O122</f>
        <v>3400000</v>
      </c>
      <c r="Q122" s="91" t="s">
        <v>49</v>
      </c>
      <c r="R122" s="97"/>
      <c r="S122" s="64"/>
      <c r="T122" s="64"/>
    </row>
    <row r="123" spans="1:24" ht="28.5" x14ac:dyDescent="0.2">
      <c r="A123" s="120" t="s">
        <v>101</v>
      </c>
      <c r="B123" s="121" t="s">
        <v>102</v>
      </c>
      <c r="C123" s="122"/>
      <c r="D123" s="122"/>
      <c r="E123" s="123"/>
      <c r="F123" s="123"/>
      <c r="G123" s="123"/>
      <c r="H123" s="123"/>
      <c r="I123" s="123"/>
      <c r="J123" s="123"/>
      <c r="K123" s="123"/>
      <c r="L123" s="123"/>
      <c r="M123" s="60"/>
      <c r="N123" s="123"/>
      <c r="O123" s="124"/>
      <c r="P123" s="124">
        <f>P124</f>
        <v>47110000</v>
      </c>
      <c r="Q123" s="91"/>
      <c r="R123" s="97"/>
      <c r="S123" s="64"/>
      <c r="T123" s="64"/>
    </row>
    <row r="124" spans="1:24" s="74" customFormat="1" ht="15.75" x14ac:dyDescent="0.2">
      <c r="A124" s="66" t="s">
        <v>103</v>
      </c>
      <c r="B124" s="67" t="s">
        <v>104</v>
      </c>
      <c r="C124" s="68"/>
      <c r="D124" s="68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70"/>
      <c r="P124" s="70">
        <f>P125+P130+P135+P140</f>
        <v>47110000</v>
      </c>
      <c r="Q124" s="125"/>
      <c r="R124" s="126"/>
      <c r="S124" s="73"/>
      <c r="T124" s="73"/>
    </row>
    <row r="125" spans="1:24" ht="17.25" x14ac:dyDescent="0.3">
      <c r="A125" s="75">
        <v>301</v>
      </c>
      <c r="B125" s="76" t="s">
        <v>105</v>
      </c>
      <c r="C125" s="77"/>
      <c r="D125" s="77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9"/>
      <c r="P125" s="80">
        <f>SUM(P127,P129)</f>
        <v>22500000</v>
      </c>
      <c r="Q125" s="81"/>
      <c r="R125" s="82"/>
      <c r="S125" s="110"/>
      <c r="T125" s="110"/>
      <c r="U125" s="111"/>
      <c r="V125" s="111"/>
      <c r="W125" s="111"/>
      <c r="X125" s="111"/>
    </row>
    <row r="126" spans="1:24" ht="33" customHeight="1" x14ac:dyDescent="0.2">
      <c r="A126" s="127"/>
      <c r="B126" s="128" t="s">
        <v>106</v>
      </c>
      <c r="C126" s="85"/>
      <c r="D126" s="85"/>
      <c r="E126" s="86"/>
      <c r="F126" s="86"/>
      <c r="G126" s="86"/>
      <c r="H126" s="86"/>
      <c r="I126" s="86"/>
      <c r="J126" s="86"/>
      <c r="K126" s="86"/>
      <c r="L126" s="86"/>
      <c r="M126" s="89"/>
      <c r="N126" s="86"/>
      <c r="O126" s="90"/>
      <c r="P126" s="90"/>
      <c r="Q126" s="91"/>
      <c r="R126" s="92"/>
      <c r="S126" s="64"/>
      <c r="T126" s="64"/>
    </row>
    <row r="127" spans="1:24" ht="35.25" customHeight="1" x14ac:dyDescent="0.2">
      <c r="A127" s="127"/>
      <c r="B127" s="129" t="s">
        <v>107</v>
      </c>
      <c r="C127" s="85"/>
      <c r="D127" s="85"/>
      <c r="E127" s="86">
        <v>3</v>
      </c>
      <c r="F127" s="86" t="s">
        <v>108</v>
      </c>
      <c r="G127" s="86"/>
      <c r="H127" s="86"/>
      <c r="I127" s="86">
        <v>1</v>
      </c>
      <c r="J127" s="86" t="s">
        <v>47</v>
      </c>
      <c r="K127" s="86"/>
      <c r="L127" s="86"/>
      <c r="M127" s="89">
        <f>SUM(E127*I127)</f>
        <v>3</v>
      </c>
      <c r="N127" s="86" t="s">
        <v>48</v>
      </c>
      <c r="O127" s="90">
        <v>4300000</v>
      </c>
      <c r="P127" s="90">
        <f>M127*O127</f>
        <v>12900000</v>
      </c>
      <c r="Q127" s="91" t="s">
        <v>49</v>
      </c>
      <c r="R127" s="92"/>
      <c r="S127" s="64"/>
      <c r="T127" s="64"/>
    </row>
    <row r="128" spans="1:24" ht="20.25" x14ac:dyDescent="0.2">
      <c r="A128" s="107"/>
      <c r="B128" s="84" t="s">
        <v>109</v>
      </c>
      <c r="C128" s="85"/>
      <c r="D128" s="85"/>
      <c r="E128" s="86"/>
      <c r="F128" s="86"/>
      <c r="G128" s="86"/>
      <c r="H128" s="86"/>
      <c r="I128" s="86"/>
      <c r="J128" s="86"/>
      <c r="K128" s="87"/>
      <c r="L128" s="130"/>
      <c r="M128" s="89"/>
      <c r="N128" s="86"/>
      <c r="O128" s="90"/>
      <c r="P128" s="90"/>
      <c r="Q128" s="91"/>
      <c r="R128" s="92"/>
      <c r="S128" s="64"/>
      <c r="T128" s="64"/>
    </row>
    <row r="129" spans="1:24" ht="30" customHeight="1" x14ac:dyDescent="0.2">
      <c r="A129" s="127"/>
      <c r="B129" s="129" t="s">
        <v>110</v>
      </c>
      <c r="C129" s="85"/>
      <c r="D129" s="85"/>
      <c r="E129" s="86">
        <v>3</v>
      </c>
      <c r="F129" s="86" t="s">
        <v>108</v>
      </c>
      <c r="G129" s="86"/>
      <c r="H129" s="86"/>
      <c r="I129" s="86">
        <v>1</v>
      </c>
      <c r="J129" s="86" t="s">
        <v>47</v>
      </c>
      <c r="K129" s="87"/>
      <c r="L129" s="131"/>
      <c r="M129" s="89">
        <f>E129*I129</f>
        <v>3</v>
      </c>
      <c r="N129" s="86" t="s">
        <v>48</v>
      </c>
      <c r="O129" s="90">
        <v>3200000</v>
      </c>
      <c r="P129" s="90">
        <f>M129*O129</f>
        <v>9600000</v>
      </c>
      <c r="Q129" s="91" t="s">
        <v>49</v>
      </c>
      <c r="R129" s="92"/>
      <c r="S129" s="64"/>
      <c r="T129" s="64"/>
    </row>
    <row r="130" spans="1:24" ht="17.25" x14ac:dyDescent="0.3">
      <c r="A130" s="75">
        <v>302</v>
      </c>
      <c r="B130" s="76" t="s">
        <v>111</v>
      </c>
      <c r="C130" s="77"/>
      <c r="D130" s="77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9"/>
      <c r="P130" s="80">
        <f>SUM(P132,P134)</f>
        <v>12510000</v>
      </c>
      <c r="Q130" s="81"/>
      <c r="R130" s="82"/>
      <c r="S130" s="110"/>
      <c r="T130" s="110"/>
      <c r="U130" s="111"/>
      <c r="V130" s="111"/>
      <c r="W130" s="111"/>
      <c r="X130" s="111"/>
    </row>
    <row r="131" spans="1:24" ht="20.25" x14ac:dyDescent="0.2">
      <c r="A131" s="127"/>
      <c r="B131" s="128" t="s">
        <v>112</v>
      </c>
      <c r="C131" s="85"/>
      <c r="D131" s="85"/>
      <c r="E131" s="86"/>
      <c r="F131" s="86"/>
      <c r="G131" s="86"/>
      <c r="H131" s="86"/>
      <c r="I131" s="86"/>
      <c r="J131" s="86"/>
      <c r="K131" s="86"/>
      <c r="L131" s="86"/>
      <c r="M131" s="89"/>
      <c r="N131" s="86"/>
      <c r="O131" s="90"/>
      <c r="P131" s="90"/>
      <c r="Q131" s="91"/>
      <c r="R131" s="92"/>
      <c r="S131" s="64"/>
      <c r="T131" s="64"/>
    </row>
    <row r="132" spans="1:24" ht="20.25" x14ac:dyDescent="0.2">
      <c r="A132" s="127"/>
      <c r="B132" s="129" t="s">
        <v>113</v>
      </c>
      <c r="C132" s="85"/>
      <c r="D132" s="85"/>
      <c r="E132" s="86">
        <v>3</v>
      </c>
      <c r="F132" s="86" t="s">
        <v>108</v>
      </c>
      <c r="G132" s="86">
        <v>4</v>
      </c>
      <c r="H132" s="86" t="s">
        <v>61</v>
      </c>
      <c r="I132" s="86">
        <v>1</v>
      </c>
      <c r="J132" s="86" t="s">
        <v>47</v>
      </c>
      <c r="K132" s="86"/>
      <c r="L132" s="86"/>
      <c r="M132" s="89">
        <f>SUM(E132*G132*I132)</f>
        <v>12</v>
      </c>
      <c r="N132" s="86" t="s">
        <v>114</v>
      </c>
      <c r="O132" s="90">
        <v>530000</v>
      </c>
      <c r="P132" s="90">
        <f t="shared" ref="P132:P142" si="10">M132*O132</f>
        <v>6360000</v>
      </c>
      <c r="Q132" s="91" t="s">
        <v>49</v>
      </c>
      <c r="R132" s="92"/>
      <c r="S132" s="64"/>
      <c r="T132" s="64"/>
    </row>
    <row r="133" spans="1:24" ht="20.25" x14ac:dyDescent="0.2">
      <c r="A133" s="107"/>
      <c r="B133" s="84" t="s">
        <v>109</v>
      </c>
      <c r="C133" s="85"/>
      <c r="D133" s="85"/>
      <c r="E133" s="86"/>
      <c r="F133" s="86"/>
      <c r="G133" s="86"/>
      <c r="H133" s="86"/>
      <c r="I133" s="86"/>
      <c r="J133" s="86"/>
      <c r="K133" s="87"/>
      <c r="L133" s="130"/>
      <c r="M133" s="89"/>
      <c r="N133" s="86"/>
      <c r="O133" s="90"/>
      <c r="P133" s="90"/>
      <c r="Q133" s="91"/>
      <c r="R133" s="92"/>
      <c r="S133" s="64"/>
      <c r="T133" s="64"/>
    </row>
    <row r="134" spans="1:24" ht="20.25" x14ac:dyDescent="0.2">
      <c r="A134" s="127"/>
      <c r="B134" s="129" t="s">
        <v>115</v>
      </c>
      <c r="C134" s="85"/>
      <c r="D134" s="85"/>
      <c r="E134" s="86">
        <v>3</v>
      </c>
      <c r="F134" s="86" t="s">
        <v>108</v>
      </c>
      <c r="G134" s="86">
        <v>5</v>
      </c>
      <c r="H134" s="86" t="s">
        <v>61</v>
      </c>
      <c r="I134" s="86">
        <v>1</v>
      </c>
      <c r="J134" s="86" t="s">
        <v>47</v>
      </c>
      <c r="K134" s="87"/>
      <c r="L134" s="88"/>
      <c r="M134" s="89">
        <f>SUM(E134*G134*I134)</f>
        <v>15</v>
      </c>
      <c r="N134" s="86" t="s">
        <v>114</v>
      </c>
      <c r="O134" s="90">
        <v>410000</v>
      </c>
      <c r="P134" s="90">
        <f>M134*O134</f>
        <v>6150000</v>
      </c>
      <c r="Q134" s="91" t="s">
        <v>49</v>
      </c>
      <c r="R134" s="92"/>
      <c r="S134" s="64"/>
      <c r="T134" s="64"/>
    </row>
    <row r="135" spans="1:24" ht="17.25" x14ac:dyDescent="0.3">
      <c r="A135" s="75">
        <v>303</v>
      </c>
      <c r="B135" s="76" t="s">
        <v>116</v>
      </c>
      <c r="C135" s="77"/>
      <c r="D135" s="77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9"/>
      <c r="P135" s="80">
        <f>SUM(P137,P139)</f>
        <v>11100000</v>
      </c>
      <c r="Q135" s="81"/>
      <c r="R135" s="82"/>
      <c r="S135" s="110"/>
      <c r="T135" s="110"/>
      <c r="U135" s="111"/>
      <c r="V135" s="111"/>
      <c r="W135" s="111"/>
      <c r="X135" s="111"/>
    </row>
    <row r="136" spans="1:24" ht="20.25" x14ac:dyDescent="0.2">
      <c r="A136" s="127"/>
      <c r="B136" s="128" t="s">
        <v>112</v>
      </c>
      <c r="C136" s="85"/>
      <c r="D136" s="85"/>
      <c r="E136" s="86"/>
      <c r="F136" s="86"/>
      <c r="G136" s="86"/>
      <c r="H136" s="86"/>
      <c r="I136" s="86"/>
      <c r="J136" s="86"/>
      <c r="K136" s="86"/>
      <c r="L136" s="86"/>
      <c r="M136" s="89"/>
      <c r="N136" s="86"/>
      <c r="O136" s="90"/>
      <c r="P136" s="90"/>
      <c r="Q136" s="91"/>
      <c r="R136" s="92"/>
      <c r="S136" s="64"/>
      <c r="T136" s="64"/>
    </row>
    <row r="137" spans="1:24" ht="20.25" x14ac:dyDescent="0.2">
      <c r="A137" s="127"/>
      <c r="B137" s="132" t="s">
        <v>117</v>
      </c>
      <c r="C137" s="85"/>
      <c r="D137" s="85"/>
      <c r="E137" s="86">
        <v>3</v>
      </c>
      <c r="F137" s="86" t="s">
        <v>108</v>
      </c>
      <c r="G137" s="86">
        <v>3</v>
      </c>
      <c r="H137" s="86" t="s">
        <v>118</v>
      </c>
      <c r="I137" s="86">
        <v>1</v>
      </c>
      <c r="J137" s="86" t="s">
        <v>47</v>
      </c>
      <c r="K137" s="86"/>
      <c r="L137" s="86"/>
      <c r="M137" s="89">
        <f>SUM(E137*G137*I137)</f>
        <v>9</v>
      </c>
      <c r="N137" s="86" t="s">
        <v>114</v>
      </c>
      <c r="O137" s="90">
        <v>500000</v>
      </c>
      <c r="P137" s="90">
        <f t="shared" si="10"/>
        <v>4500000</v>
      </c>
      <c r="Q137" s="91" t="s">
        <v>49</v>
      </c>
      <c r="R137" s="92"/>
      <c r="S137" s="64"/>
      <c r="T137" s="64"/>
    </row>
    <row r="138" spans="1:24" ht="20.25" x14ac:dyDescent="0.2">
      <c r="A138" s="107"/>
      <c r="B138" s="84" t="s">
        <v>109</v>
      </c>
      <c r="C138" s="85"/>
      <c r="D138" s="85"/>
      <c r="E138" s="86"/>
      <c r="F138" s="86"/>
      <c r="G138" s="86"/>
      <c r="H138" s="86"/>
      <c r="I138" s="86"/>
      <c r="J138" s="86"/>
      <c r="K138" s="87"/>
      <c r="L138" s="130"/>
      <c r="M138" s="89"/>
      <c r="N138" s="86"/>
      <c r="O138" s="90"/>
      <c r="P138" s="90"/>
      <c r="Q138" s="91"/>
      <c r="R138" s="92"/>
      <c r="S138" s="64"/>
      <c r="T138" s="64"/>
    </row>
    <row r="139" spans="1:24" ht="20.25" x14ac:dyDescent="0.2">
      <c r="A139" s="127"/>
      <c r="B139" s="132" t="s">
        <v>117</v>
      </c>
      <c r="C139" s="85"/>
      <c r="D139" s="85"/>
      <c r="E139" s="86">
        <v>3</v>
      </c>
      <c r="F139" s="86" t="s">
        <v>108</v>
      </c>
      <c r="G139" s="86">
        <v>4</v>
      </c>
      <c r="H139" s="86" t="s">
        <v>118</v>
      </c>
      <c r="I139" s="86">
        <v>1</v>
      </c>
      <c r="J139" s="86" t="s">
        <v>47</v>
      </c>
      <c r="K139" s="86"/>
      <c r="L139" s="86"/>
      <c r="M139" s="89">
        <f>SUM(E139*G139*I139)</f>
        <v>12</v>
      </c>
      <c r="N139" s="86" t="s">
        <v>114</v>
      </c>
      <c r="O139" s="90">
        <v>550000</v>
      </c>
      <c r="P139" s="90">
        <f>M139*O139</f>
        <v>6600000</v>
      </c>
      <c r="Q139" s="91" t="s">
        <v>49</v>
      </c>
      <c r="R139" s="92"/>
      <c r="S139" s="64"/>
      <c r="T139" s="64"/>
    </row>
    <row r="140" spans="1:24" ht="30" customHeight="1" x14ac:dyDescent="0.3">
      <c r="A140" s="75">
        <v>313</v>
      </c>
      <c r="B140" s="76" t="s">
        <v>119</v>
      </c>
      <c r="C140" s="77"/>
      <c r="D140" s="77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9"/>
      <c r="P140" s="80">
        <f>SUM(P142,P144)</f>
        <v>1000000</v>
      </c>
      <c r="Q140" s="81"/>
      <c r="R140" s="82"/>
      <c r="S140" s="110"/>
      <c r="T140" s="110"/>
      <c r="U140" s="111"/>
      <c r="V140" s="111"/>
      <c r="W140" s="111"/>
      <c r="X140" s="111"/>
    </row>
    <row r="141" spans="1:24" ht="20.25" x14ac:dyDescent="0.2">
      <c r="A141" s="127"/>
      <c r="B141" s="128" t="s">
        <v>112</v>
      </c>
      <c r="C141" s="85"/>
      <c r="D141" s="85"/>
      <c r="E141" s="86"/>
      <c r="F141" s="86"/>
      <c r="G141" s="86"/>
      <c r="H141" s="86"/>
      <c r="I141" s="86"/>
      <c r="J141" s="86"/>
      <c r="K141" s="86"/>
      <c r="L141" s="86"/>
      <c r="M141" s="89"/>
      <c r="N141" s="86"/>
      <c r="O141" s="90"/>
      <c r="P141" s="90"/>
      <c r="Q141" s="91"/>
      <c r="R141" s="92"/>
      <c r="S141" s="64"/>
      <c r="T141" s="64"/>
    </row>
    <row r="142" spans="1:24" ht="20.25" x14ac:dyDescent="0.2">
      <c r="A142" s="127"/>
      <c r="B142" s="133" t="s">
        <v>120</v>
      </c>
      <c r="C142" s="85"/>
      <c r="D142" s="85"/>
      <c r="E142" s="86">
        <v>1</v>
      </c>
      <c r="F142" s="86" t="s">
        <v>108</v>
      </c>
      <c r="G142" s="86">
        <v>2</v>
      </c>
      <c r="H142" s="86" t="s">
        <v>46</v>
      </c>
      <c r="I142" s="86">
        <v>1</v>
      </c>
      <c r="J142" s="86" t="s">
        <v>47</v>
      </c>
      <c r="K142" s="86"/>
      <c r="L142" s="86"/>
      <c r="M142" s="89">
        <f t="shared" si="7"/>
        <v>2</v>
      </c>
      <c r="N142" s="86" t="s">
        <v>48</v>
      </c>
      <c r="O142" s="90">
        <v>250000</v>
      </c>
      <c r="P142" s="90">
        <f t="shared" si="10"/>
        <v>500000</v>
      </c>
      <c r="Q142" s="91" t="s">
        <v>49</v>
      </c>
      <c r="R142" s="92"/>
      <c r="S142" s="64"/>
      <c r="T142" s="64"/>
    </row>
    <row r="143" spans="1:24" ht="20.25" x14ac:dyDescent="0.2">
      <c r="A143" s="107"/>
      <c r="B143" s="84" t="s">
        <v>109</v>
      </c>
      <c r="C143" s="85"/>
      <c r="D143" s="85"/>
      <c r="E143" s="86"/>
      <c r="F143" s="86"/>
      <c r="G143" s="86"/>
      <c r="H143" s="86"/>
      <c r="I143" s="86"/>
      <c r="J143" s="86"/>
      <c r="K143" s="87"/>
      <c r="L143" s="130"/>
      <c r="M143" s="89"/>
      <c r="N143" s="86"/>
      <c r="O143" s="90"/>
      <c r="P143" s="90"/>
      <c r="Q143" s="91"/>
      <c r="R143" s="92"/>
      <c r="S143" s="64"/>
      <c r="T143" s="64"/>
    </row>
    <row r="144" spans="1:24" ht="15.75" x14ac:dyDescent="0.2">
      <c r="A144" s="127"/>
      <c r="B144" s="134" t="s">
        <v>121</v>
      </c>
      <c r="C144" s="85"/>
      <c r="D144" s="85"/>
      <c r="E144" s="86">
        <v>1</v>
      </c>
      <c r="F144" s="86" t="s">
        <v>108</v>
      </c>
      <c r="G144" s="86">
        <v>2</v>
      </c>
      <c r="H144" s="86" t="s">
        <v>46</v>
      </c>
      <c r="I144" s="86">
        <v>1</v>
      </c>
      <c r="J144" s="86" t="s">
        <v>47</v>
      </c>
      <c r="K144" s="86"/>
      <c r="L144" s="86"/>
      <c r="M144" s="89">
        <f>SUM(E144*G144*I144)</f>
        <v>2</v>
      </c>
      <c r="N144" s="86" t="s">
        <v>48</v>
      </c>
      <c r="O144" s="90">
        <v>250000</v>
      </c>
      <c r="P144" s="90">
        <f t="shared" ref="P144" si="11">M144*O144</f>
        <v>500000</v>
      </c>
      <c r="Q144" s="91" t="s">
        <v>49</v>
      </c>
      <c r="R144" s="97"/>
      <c r="S144" s="64"/>
      <c r="T144" s="64"/>
    </row>
    <row r="145" spans="1:20" s="1" customFormat="1" ht="16.5" thickBot="1" x14ac:dyDescent="0.25">
      <c r="A145" s="120" t="s">
        <v>122</v>
      </c>
      <c r="B145" s="135" t="s">
        <v>123</v>
      </c>
      <c r="C145" s="59"/>
      <c r="D145" s="59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/>
      <c r="P145" s="136">
        <f>P146</f>
        <v>83034000</v>
      </c>
      <c r="Q145" s="137">
        <v>83034000</v>
      </c>
      <c r="R145" s="138">
        <f>P145-Q145</f>
        <v>0</v>
      </c>
      <c r="S145" s="106"/>
      <c r="T145" s="106"/>
    </row>
    <row r="146" spans="1:20" s="145" customFormat="1" ht="24.75" customHeight="1" x14ac:dyDescent="0.2">
      <c r="A146" s="139" t="s">
        <v>124</v>
      </c>
      <c r="B146" s="140" t="s">
        <v>125</v>
      </c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2">
        <f>SUM(P147,P164,P190)</f>
        <v>83034000</v>
      </c>
      <c r="Q146" s="141"/>
      <c r="R146" s="143"/>
      <c r="S146" s="144"/>
      <c r="T146" s="144"/>
    </row>
    <row r="147" spans="1:20" s="1" customFormat="1" ht="15.75" x14ac:dyDescent="0.2">
      <c r="A147" s="75" t="s">
        <v>40</v>
      </c>
      <c r="B147" s="76" t="s">
        <v>41</v>
      </c>
      <c r="C147" s="77"/>
      <c r="D147" s="77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9"/>
      <c r="P147" s="80">
        <f>SUM(P148:P163)</f>
        <v>79520000</v>
      </c>
      <c r="Q147" s="81"/>
      <c r="R147" s="82"/>
      <c r="S147" s="106"/>
      <c r="T147" s="106"/>
    </row>
    <row r="148" spans="1:20" s="1" customFormat="1" ht="15.75" x14ac:dyDescent="0.2">
      <c r="A148" s="83" t="s">
        <v>42</v>
      </c>
      <c r="B148" s="84" t="s">
        <v>126</v>
      </c>
      <c r="C148" s="102"/>
      <c r="D148" s="102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103"/>
      <c r="P148" s="146"/>
      <c r="Q148" s="147"/>
      <c r="R148" s="102"/>
      <c r="S148" s="106"/>
      <c r="T148" s="106"/>
    </row>
    <row r="149" spans="1:20" s="1" customFormat="1" ht="15.75" x14ac:dyDescent="0.2">
      <c r="A149" s="83"/>
      <c r="B149" s="93" t="s">
        <v>127</v>
      </c>
      <c r="C149" s="102"/>
      <c r="D149" s="102"/>
      <c r="E149" s="94">
        <v>200</v>
      </c>
      <c r="F149" s="86" t="s">
        <v>45</v>
      </c>
      <c r="G149" s="86">
        <v>2</v>
      </c>
      <c r="H149" s="86" t="s">
        <v>61</v>
      </c>
      <c r="I149" s="86">
        <v>1</v>
      </c>
      <c r="J149" s="86" t="s">
        <v>47</v>
      </c>
      <c r="K149" s="86"/>
      <c r="L149" s="86"/>
      <c r="M149" s="86">
        <f t="shared" ref="M149" si="12">SUM(E149*G149*I149)</f>
        <v>400</v>
      </c>
      <c r="N149" s="86" t="s">
        <v>48</v>
      </c>
      <c r="O149" s="90">
        <v>40000</v>
      </c>
      <c r="P149" s="148">
        <f>M149*O149</f>
        <v>16000000</v>
      </c>
      <c r="Q149" s="91" t="s">
        <v>49</v>
      </c>
      <c r="R149" s="97"/>
      <c r="S149" s="149"/>
      <c r="T149" s="149"/>
    </row>
    <row r="150" spans="1:20" s="1" customFormat="1" ht="15.75" x14ac:dyDescent="0.2">
      <c r="A150" s="83" t="s">
        <v>50</v>
      </c>
      <c r="B150" s="84" t="s">
        <v>128</v>
      </c>
      <c r="C150" s="102"/>
      <c r="D150" s="102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90"/>
      <c r="P150" s="148"/>
      <c r="Q150" s="91"/>
      <c r="R150" s="97"/>
      <c r="S150" s="149"/>
      <c r="T150" s="149"/>
    </row>
    <row r="151" spans="1:20" s="1" customFormat="1" ht="15.75" x14ac:dyDescent="0.2">
      <c r="A151" s="83"/>
      <c r="B151" s="93" t="s">
        <v>127</v>
      </c>
      <c r="C151" s="102"/>
      <c r="D151" s="102"/>
      <c r="E151" s="86">
        <v>175</v>
      </c>
      <c r="F151" s="86" t="s">
        <v>45</v>
      </c>
      <c r="G151" s="86">
        <v>1</v>
      </c>
      <c r="H151" s="86" t="s">
        <v>46</v>
      </c>
      <c r="I151" s="86">
        <v>2</v>
      </c>
      <c r="J151" s="86" t="s">
        <v>47</v>
      </c>
      <c r="K151" s="86"/>
      <c r="L151" s="86"/>
      <c r="M151" s="86">
        <f>SUM(E151*G151*I151)</f>
        <v>350</v>
      </c>
      <c r="N151" s="86" t="s">
        <v>48</v>
      </c>
      <c r="O151" s="90">
        <v>40000</v>
      </c>
      <c r="P151" s="148">
        <f>M151*O151</f>
        <v>14000000</v>
      </c>
      <c r="Q151" s="91" t="s">
        <v>49</v>
      </c>
      <c r="R151" s="97"/>
      <c r="S151" s="149"/>
      <c r="T151" s="149"/>
    </row>
    <row r="152" spans="1:20" s="1" customFormat="1" ht="59.25" customHeight="1" x14ac:dyDescent="0.2">
      <c r="A152" s="83" t="s">
        <v>53</v>
      </c>
      <c r="B152" s="84" t="s">
        <v>129</v>
      </c>
      <c r="C152" s="102"/>
      <c r="D152" s="102"/>
      <c r="E152" s="86"/>
      <c r="F152" s="86"/>
      <c r="G152" s="86"/>
      <c r="H152" s="86"/>
      <c r="I152" s="86"/>
      <c r="J152" s="86"/>
      <c r="K152" s="86"/>
      <c r="L152" s="86"/>
      <c r="M152" s="86">
        <f t="shared" ref="M152:M153" si="13">SUM(E152*G152*I152)</f>
        <v>0</v>
      </c>
      <c r="N152" s="86"/>
      <c r="O152" s="90"/>
      <c r="P152" s="148"/>
      <c r="Q152" s="91"/>
      <c r="R152" s="97"/>
      <c r="S152" s="149"/>
      <c r="T152" s="149"/>
    </row>
    <row r="153" spans="1:20" s="1" customFormat="1" ht="15.75" x14ac:dyDescent="0.2">
      <c r="A153" s="107"/>
      <c r="B153" s="150" t="s">
        <v>130</v>
      </c>
      <c r="C153" s="102"/>
      <c r="D153" s="102"/>
      <c r="E153" s="86">
        <v>200</v>
      </c>
      <c r="F153" s="86" t="s">
        <v>45</v>
      </c>
      <c r="G153" s="86">
        <v>1</v>
      </c>
      <c r="H153" s="86" t="s">
        <v>46</v>
      </c>
      <c r="I153" s="86">
        <v>2</v>
      </c>
      <c r="J153" s="86" t="s">
        <v>47</v>
      </c>
      <c r="K153" s="86"/>
      <c r="L153" s="86"/>
      <c r="M153" s="86">
        <f t="shared" si="13"/>
        <v>400</v>
      </c>
      <c r="N153" s="86" t="s">
        <v>131</v>
      </c>
      <c r="O153" s="90">
        <v>40000</v>
      </c>
      <c r="P153" s="148">
        <f>M153*O153</f>
        <v>16000000</v>
      </c>
      <c r="Q153" s="91" t="s">
        <v>49</v>
      </c>
      <c r="R153" s="97"/>
      <c r="S153" s="149"/>
      <c r="T153" s="149"/>
    </row>
    <row r="154" spans="1:20" s="1" customFormat="1" ht="15.75" x14ac:dyDescent="0.2">
      <c r="A154" s="151" t="s">
        <v>55</v>
      </c>
      <c r="B154" s="84" t="s">
        <v>132</v>
      </c>
      <c r="C154" s="102"/>
      <c r="D154" s="102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90"/>
      <c r="P154" s="148"/>
      <c r="Q154" s="91"/>
      <c r="R154" s="97"/>
      <c r="S154" s="106"/>
      <c r="T154" s="106"/>
    </row>
    <row r="155" spans="1:20" ht="20.25" x14ac:dyDescent="0.2">
      <c r="A155" s="151"/>
      <c r="B155" s="93" t="s">
        <v>133</v>
      </c>
      <c r="C155" s="85"/>
      <c r="D155" s="85"/>
      <c r="E155" s="86">
        <v>175</v>
      </c>
      <c r="F155" s="86" t="s">
        <v>45</v>
      </c>
      <c r="G155" s="86">
        <v>1</v>
      </c>
      <c r="H155" s="86" t="s">
        <v>46</v>
      </c>
      <c r="I155" s="86">
        <v>1</v>
      </c>
      <c r="J155" s="86" t="s">
        <v>47</v>
      </c>
      <c r="K155" s="86"/>
      <c r="L155" s="86"/>
      <c r="M155" s="86">
        <f>SUM(E155*G155*I155)</f>
        <v>175</v>
      </c>
      <c r="N155" s="86" t="s">
        <v>48</v>
      </c>
      <c r="O155" s="90">
        <v>40000</v>
      </c>
      <c r="P155" s="148">
        <f>M155*O155</f>
        <v>7000000</v>
      </c>
      <c r="Q155" s="91" t="s">
        <v>49</v>
      </c>
      <c r="R155" s="152"/>
      <c r="S155" s="64"/>
      <c r="T155" s="64"/>
    </row>
    <row r="156" spans="1:20" s="1" customFormat="1" ht="15.75" x14ac:dyDescent="0.2">
      <c r="A156" s="83" t="s">
        <v>58</v>
      </c>
      <c r="B156" s="84" t="s">
        <v>134</v>
      </c>
      <c r="C156" s="102"/>
      <c r="D156" s="102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90"/>
      <c r="P156" s="148"/>
      <c r="Q156" s="91"/>
      <c r="R156" s="97"/>
      <c r="S156" s="149"/>
      <c r="T156" s="149"/>
    </row>
    <row r="157" spans="1:20" s="1" customFormat="1" ht="15.75" x14ac:dyDescent="0.2">
      <c r="A157" s="83"/>
      <c r="B157" s="93" t="s">
        <v>127</v>
      </c>
      <c r="C157" s="102"/>
      <c r="D157" s="102"/>
      <c r="E157" s="86">
        <v>175</v>
      </c>
      <c r="F157" s="86" t="s">
        <v>45</v>
      </c>
      <c r="G157" s="86">
        <v>1</v>
      </c>
      <c r="H157" s="86" t="s">
        <v>46</v>
      </c>
      <c r="I157" s="86">
        <v>1</v>
      </c>
      <c r="J157" s="86" t="s">
        <v>47</v>
      </c>
      <c r="K157" s="86"/>
      <c r="L157" s="86"/>
      <c r="M157" s="86">
        <f>SUM(E157*G157*I157)</f>
        <v>175</v>
      </c>
      <c r="N157" s="86" t="s">
        <v>48</v>
      </c>
      <c r="O157" s="90">
        <v>40000</v>
      </c>
      <c r="P157" s="148">
        <f>M157*O157</f>
        <v>7000000</v>
      </c>
      <c r="Q157" s="91" t="s">
        <v>49</v>
      </c>
      <c r="R157" s="97"/>
      <c r="S157" s="149"/>
      <c r="T157" s="149"/>
    </row>
    <row r="158" spans="1:20" s="1" customFormat="1" ht="15.75" x14ac:dyDescent="0.2">
      <c r="A158" s="83" t="s">
        <v>62</v>
      </c>
      <c r="B158" s="84" t="s">
        <v>135</v>
      </c>
      <c r="C158" s="102"/>
      <c r="D158" s="102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90"/>
      <c r="P158" s="148"/>
      <c r="Q158" s="91"/>
      <c r="R158" s="97"/>
      <c r="S158" s="149"/>
      <c r="T158" s="149"/>
    </row>
    <row r="159" spans="1:20" s="1" customFormat="1" ht="15.75" x14ac:dyDescent="0.2">
      <c r="A159" s="83"/>
      <c r="B159" s="93" t="s">
        <v>127</v>
      </c>
      <c r="C159" s="102"/>
      <c r="D159" s="102"/>
      <c r="E159" s="86">
        <v>158</v>
      </c>
      <c r="F159" s="86" t="s">
        <v>45</v>
      </c>
      <c r="G159" s="86">
        <v>1</v>
      </c>
      <c r="H159" s="86" t="s">
        <v>46</v>
      </c>
      <c r="I159" s="86">
        <v>1</v>
      </c>
      <c r="J159" s="86" t="s">
        <v>47</v>
      </c>
      <c r="K159" s="86"/>
      <c r="L159" s="86"/>
      <c r="M159" s="86">
        <f>SUM(E159*G159*I159)</f>
        <v>158</v>
      </c>
      <c r="N159" s="86" t="s">
        <v>48</v>
      </c>
      <c r="O159" s="90">
        <v>40000</v>
      </c>
      <c r="P159" s="148">
        <f>M159*O159</f>
        <v>6320000</v>
      </c>
      <c r="Q159" s="91" t="s">
        <v>49</v>
      </c>
      <c r="R159" s="97"/>
      <c r="S159" s="149"/>
      <c r="T159" s="149"/>
    </row>
    <row r="160" spans="1:20" s="1" customFormat="1" ht="15.75" x14ac:dyDescent="0.2">
      <c r="A160" s="83" t="s">
        <v>64</v>
      </c>
      <c r="B160" s="84" t="s">
        <v>136</v>
      </c>
      <c r="C160" s="102"/>
      <c r="D160" s="102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90"/>
      <c r="P160" s="148"/>
      <c r="Q160" s="91"/>
      <c r="R160" s="97"/>
      <c r="S160" s="149"/>
      <c r="T160" s="149"/>
    </row>
    <row r="161" spans="1:20" s="1" customFormat="1" ht="15.75" x14ac:dyDescent="0.2">
      <c r="A161" s="83"/>
      <c r="B161" s="93" t="s">
        <v>127</v>
      </c>
      <c r="C161" s="102"/>
      <c r="D161" s="102"/>
      <c r="E161" s="86">
        <v>150</v>
      </c>
      <c r="F161" s="86" t="s">
        <v>45</v>
      </c>
      <c r="G161" s="86">
        <v>1</v>
      </c>
      <c r="H161" s="86" t="s">
        <v>46</v>
      </c>
      <c r="I161" s="86">
        <v>1</v>
      </c>
      <c r="J161" s="86" t="s">
        <v>47</v>
      </c>
      <c r="K161" s="86"/>
      <c r="L161" s="86"/>
      <c r="M161" s="86">
        <f>SUM(E161*G161*I161)</f>
        <v>150</v>
      </c>
      <c r="N161" s="86" t="s">
        <v>48</v>
      </c>
      <c r="O161" s="90">
        <v>40000</v>
      </c>
      <c r="P161" s="148">
        <f>M161*O161</f>
        <v>6000000</v>
      </c>
      <c r="Q161" s="91" t="s">
        <v>49</v>
      </c>
      <c r="R161" s="97"/>
      <c r="S161" s="149"/>
      <c r="T161" s="149"/>
    </row>
    <row r="162" spans="1:20" s="1" customFormat="1" ht="15.75" x14ac:dyDescent="0.2">
      <c r="A162" s="83" t="s">
        <v>66</v>
      </c>
      <c r="B162" s="84" t="s">
        <v>137</v>
      </c>
      <c r="C162" s="102"/>
      <c r="D162" s="102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90"/>
      <c r="P162" s="148"/>
      <c r="Q162" s="91"/>
      <c r="R162" s="97"/>
      <c r="S162" s="149"/>
      <c r="T162" s="149"/>
    </row>
    <row r="163" spans="1:20" s="1" customFormat="1" ht="15.75" x14ac:dyDescent="0.2">
      <c r="A163" s="83"/>
      <c r="B163" s="93" t="s">
        <v>127</v>
      </c>
      <c r="C163" s="102"/>
      <c r="D163" s="102"/>
      <c r="E163" s="153">
        <v>180</v>
      </c>
      <c r="F163" s="86" t="s">
        <v>45</v>
      </c>
      <c r="G163" s="86">
        <v>1</v>
      </c>
      <c r="H163" s="86" t="s">
        <v>46</v>
      </c>
      <c r="I163" s="86">
        <v>1</v>
      </c>
      <c r="J163" s="86" t="s">
        <v>47</v>
      </c>
      <c r="K163" s="86"/>
      <c r="L163" s="86"/>
      <c r="M163" s="86">
        <f>SUM(E163*G163*I163)</f>
        <v>180</v>
      </c>
      <c r="N163" s="86" t="s">
        <v>48</v>
      </c>
      <c r="O163" s="90">
        <v>40000</v>
      </c>
      <c r="P163" s="148">
        <f>M163*O163</f>
        <v>7200000</v>
      </c>
      <c r="Q163" s="91" t="s">
        <v>49</v>
      </c>
      <c r="R163" s="97"/>
      <c r="S163" s="149"/>
      <c r="T163" s="149"/>
    </row>
    <row r="164" spans="1:20" s="155" customFormat="1" ht="15.75" x14ac:dyDescent="0.2">
      <c r="A164" s="75" t="s">
        <v>74</v>
      </c>
      <c r="B164" s="76" t="s">
        <v>75</v>
      </c>
      <c r="C164" s="77"/>
      <c r="D164" s="77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9"/>
      <c r="P164" s="80">
        <f>SUM(P165:P189)</f>
        <v>874000</v>
      </c>
      <c r="Q164" s="81"/>
      <c r="R164" s="82"/>
      <c r="S164" s="154"/>
      <c r="T164" s="154"/>
    </row>
    <row r="165" spans="1:20" s="1" customFormat="1" ht="15.75" x14ac:dyDescent="0.2">
      <c r="A165" s="83"/>
      <c r="B165" s="84" t="s">
        <v>126</v>
      </c>
      <c r="C165" s="102"/>
      <c r="D165" s="102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90"/>
      <c r="P165" s="148"/>
      <c r="Q165" s="91"/>
      <c r="R165" s="97"/>
      <c r="S165" s="149"/>
      <c r="T165" s="149"/>
    </row>
    <row r="166" spans="1:20" s="1" customFormat="1" ht="15.75" x14ac:dyDescent="0.2">
      <c r="A166" s="83"/>
      <c r="B166" s="93" t="s">
        <v>138</v>
      </c>
      <c r="C166" s="102"/>
      <c r="D166" s="102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90"/>
      <c r="P166" s="148"/>
      <c r="Q166" s="91"/>
      <c r="R166" s="97"/>
      <c r="S166" s="106"/>
      <c r="T166" s="149">
        <f>SUM(P166,P170,P173)</f>
        <v>0</v>
      </c>
    </row>
    <row r="167" spans="1:20" s="1" customFormat="1" ht="15.75" x14ac:dyDescent="0.2">
      <c r="A167" s="83"/>
      <c r="B167" s="93" t="s">
        <v>139</v>
      </c>
      <c r="C167" s="102"/>
      <c r="D167" s="102"/>
      <c r="E167" s="86">
        <v>2</v>
      </c>
      <c r="F167" s="86" t="s">
        <v>79</v>
      </c>
      <c r="G167" s="86">
        <v>2</v>
      </c>
      <c r="H167" s="86" t="s">
        <v>46</v>
      </c>
      <c r="I167" s="86">
        <v>1</v>
      </c>
      <c r="J167" s="86" t="s">
        <v>47</v>
      </c>
      <c r="K167" s="86"/>
      <c r="L167" s="86"/>
      <c r="M167" s="86">
        <f>SUM(E167*G167*I167)</f>
        <v>4</v>
      </c>
      <c r="N167" s="86" t="s">
        <v>79</v>
      </c>
      <c r="O167" s="90">
        <v>22000</v>
      </c>
      <c r="P167" s="148">
        <f t="shared" ref="P167" si="14">M167*O167</f>
        <v>88000</v>
      </c>
      <c r="Q167" s="108" t="s">
        <v>80</v>
      </c>
      <c r="R167" s="109" t="s">
        <v>81</v>
      </c>
      <c r="S167" s="106"/>
      <c r="T167" s="106"/>
    </row>
    <row r="168" spans="1:20" s="1" customFormat="1" ht="15.75" x14ac:dyDescent="0.2">
      <c r="A168" s="83"/>
      <c r="B168" s="93" t="s">
        <v>140</v>
      </c>
      <c r="C168" s="102"/>
      <c r="D168" s="102"/>
      <c r="E168" s="86">
        <v>17</v>
      </c>
      <c r="F168" s="86" t="s">
        <v>45</v>
      </c>
      <c r="G168" s="86">
        <v>1</v>
      </c>
      <c r="H168" s="86" t="s">
        <v>46</v>
      </c>
      <c r="I168" s="86">
        <v>1</v>
      </c>
      <c r="J168" s="86" t="s">
        <v>47</v>
      </c>
      <c r="K168" s="86"/>
      <c r="L168" s="86"/>
      <c r="M168" s="86">
        <f>E168*G168*I168</f>
        <v>17</v>
      </c>
      <c r="N168" s="86" t="s">
        <v>79</v>
      </c>
      <c r="O168" s="90">
        <v>10000</v>
      </c>
      <c r="P168" s="148">
        <f>M168*O168</f>
        <v>170000</v>
      </c>
      <c r="Q168" s="112"/>
      <c r="R168" s="113"/>
      <c r="S168" s="106"/>
      <c r="T168" s="106"/>
    </row>
    <row r="169" spans="1:20" s="1" customFormat="1" ht="15.75" x14ac:dyDescent="0.2">
      <c r="A169" s="83"/>
      <c r="B169" s="84" t="s">
        <v>128</v>
      </c>
      <c r="C169" s="102"/>
      <c r="D169" s="102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90"/>
      <c r="P169" s="148"/>
      <c r="Q169" s="91"/>
      <c r="R169" s="97"/>
      <c r="S169" s="106"/>
      <c r="T169" s="106"/>
    </row>
    <row r="170" spans="1:20" s="1" customFormat="1" ht="15.75" x14ac:dyDescent="0.2">
      <c r="A170" s="83"/>
      <c r="B170" s="93" t="s">
        <v>76</v>
      </c>
      <c r="C170" s="102"/>
      <c r="D170" s="102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90"/>
      <c r="P170" s="146"/>
      <c r="Q170" s="91"/>
      <c r="R170" s="97"/>
      <c r="S170" s="106"/>
      <c r="T170" s="106"/>
    </row>
    <row r="171" spans="1:20" s="1" customFormat="1" ht="15.75" x14ac:dyDescent="0.2">
      <c r="A171" s="83"/>
      <c r="B171" s="93" t="s">
        <v>77</v>
      </c>
      <c r="C171" s="102"/>
      <c r="D171" s="102"/>
      <c r="E171" s="86">
        <v>2</v>
      </c>
      <c r="F171" s="86" t="s">
        <v>79</v>
      </c>
      <c r="G171" s="86">
        <v>1</v>
      </c>
      <c r="H171" s="86" t="s">
        <v>46</v>
      </c>
      <c r="I171" s="86">
        <v>2</v>
      </c>
      <c r="J171" s="86" t="s">
        <v>47</v>
      </c>
      <c r="K171" s="86"/>
      <c r="L171" s="86"/>
      <c r="M171" s="86">
        <f>SUM(E171*G171*I171)</f>
        <v>4</v>
      </c>
      <c r="N171" s="86" t="s">
        <v>79</v>
      </c>
      <c r="O171" s="90">
        <v>22000</v>
      </c>
      <c r="P171" s="148">
        <f t="shared" ref="P171" si="15">M171*O171</f>
        <v>88000</v>
      </c>
      <c r="Q171" s="108" t="s">
        <v>80</v>
      </c>
      <c r="R171" s="109" t="s">
        <v>81</v>
      </c>
      <c r="S171" s="106"/>
      <c r="T171" s="106"/>
    </row>
    <row r="172" spans="1:20" s="1" customFormat="1" ht="63" x14ac:dyDescent="0.2">
      <c r="A172" s="83"/>
      <c r="B172" s="84" t="s">
        <v>141</v>
      </c>
      <c r="C172" s="102"/>
      <c r="D172" s="102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90"/>
      <c r="P172" s="146"/>
      <c r="Q172" s="91"/>
      <c r="R172" s="97"/>
      <c r="S172" s="106"/>
      <c r="T172" s="106"/>
    </row>
    <row r="173" spans="1:20" s="1" customFormat="1" ht="15.75" x14ac:dyDescent="0.2">
      <c r="A173" s="83"/>
      <c r="B173" s="150" t="s">
        <v>142</v>
      </c>
      <c r="C173" s="102"/>
      <c r="D173" s="102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90"/>
      <c r="P173" s="146"/>
      <c r="Q173" s="91"/>
      <c r="R173" s="97"/>
      <c r="S173" s="106"/>
      <c r="T173" s="106"/>
    </row>
    <row r="174" spans="1:20" s="1" customFormat="1" ht="15.75" x14ac:dyDescent="0.2">
      <c r="A174" s="83"/>
      <c r="B174" s="150" t="s">
        <v>143</v>
      </c>
      <c r="C174" s="102"/>
      <c r="D174" s="102"/>
      <c r="E174" s="86">
        <v>2</v>
      </c>
      <c r="F174" s="86" t="s">
        <v>79</v>
      </c>
      <c r="G174" s="86">
        <v>2</v>
      </c>
      <c r="H174" s="86" t="s">
        <v>46</v>
      </c>
      <c r="I174" s="86">
        <v>1</v>
      </c>
      <c r="J174" s="86" t="s">
        <v>47</v>
      </c>
      <c r="K174" s="86"/>
      <c r="L174" s="86"/>
      <c r="M174" s="86">
        <f>SUM(E174*G174*I174)</f>
        <v>4</v>
      </c>
      <c r="N174" s="86" t="s">
        <v>79</v>
      </c>
      <c r="O174" s="90">
        <v>22000</v>
      </c>
      <c r="P174" s="148">
        <f t="shared" ref="P174" si="16">M174*O174</f>
        <v>88000</v>
      </c>
      <c r="Q174" s="108" t="s">
        <v>80</v>
      </c>
      <c r="R174" s="109" t="s">
        <v>81</v>
      </c>
      <c r="S174" s="106"/>
      <c r="T174" s="106"/>
    </row>
    <row r="175" spans="1:20" s="1" customFormat="1" ht="15.75" x14ac:dyDescent="0.2">
      <c r="A175" s="83"/>
      <c r="B175" s="84" t="s">
        <v>132</v>
      </c>
      <c r="C175" s="102"/>
      <c r="D175" s="102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90"/>
      <c r="P175" s="146"/>
      <c r="Q175" s="91"/>
      <c r="R175" s="97"/>
      <c r="S175" s="106"/>
      <c r="T175" s="106"/>
    </row>
    <row r="176" spans="1:20" s="1" customFormat="1" ht="15.75" x14ac:dyDescent="0.2">
      <c r="A176" s="83"/>
      <c r="B176" s="150" t="s">
        <v>142</v>
      </c>
      <c r="C176" s="102"/>
      <c r="D176" s="102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90"/>
      <c r="P176" s="146"/>
      <c r="Q176" s="91"/>
      <c r="R176" s="97"/>
      <c r="S176" s="106"/>
      <c r="T176" s="106"/>
    </row>
    <row r="177" spans="1:20" s="1" customFormat="1" ht="15.75" x14ac:dyDescent="0.2">
      <c r="A177" s="83"/>
      <c r="B177" s="150" t="s">
        <v>143</v>
      </c>
      <c r="C177" s="102"/>
      <c r="D177" s="102"/>
      <c r="E177" s="86">
        <v>2</v>
      </c>
      <c r="F177" s="86" t="s">
        <v>79</v>
      </c>
      <c r="G177" s="86">
        <v>2</v>
      </c>
      <c r="H177" s="86" t="s">
        <v>46</v>
      </c>
      <c r="I177" s="86">
        <v>1</v>
      </c>
      <c r="J177" s="86" t="s">
        <v>47</v>
      </c>
      <c r="K177" s="86"/>
      <c r="L177" s="86"/>
      <c r="M177" s="86">
        <f>SUM(E177*G177*I177)</f>
        <v>4</v>
      </c>
      <c r="N177" s="86" t="s">
        <v>79</v>
      </c>
      <c r="O177" s="90">
        <v>22000</v>
      </c>
      <c r="P177" s="148">
        <f t="shared" ref="P177" si="17">M177*O177</f>
        <v>88000</v>
      </c>
      <c r="Q177" s="108" t="s">
        <v>80</v>
      </c>
      <c r="R177" s="109" t="s">
        <v>81</v>
      </c>
      <c r="S177" s="106"/>
      <c r="T177" s="106"/>
    </row>
    <row r="178" spans="1:20" s="1" customFormat="1" ht="15.75" x14ac:dyDescent="0.2">
      <c r="A178" s="83"/>
      <c r="B178" s="84" t="s">
        <v>134</v>
      </c>
      <c r="C178" s="102"/>
      <c r="D178" s="102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90"/>
      <c r="P178" s="146"/>
      <c r="Q178" s="91"/>
      <c r="R178" s="97"/>
      <c r="S178" s="106"/>
      <c r="T178" s="106"/>
    </row>
    <row r="179" spans="1:20" s="1" customFormat="1" ht="15.75" x14ac:dyDescent="0.2">
      <c r="A179" s="83"/>
      <c r="B179" s="150" t="s">
        <v>142</v>
      </c>
      <c r="C179" s="102"/>
      <c r="D179" s="102"/>
      <c r="E179" s="86"/>
      <c r="F179" s="86"/>
      <c r="G179" s="86"/>
      <c r="H179" s="86"/>
      <c r="I179" s="86"/>
      <c r="J179" s="86"/>
      <c r="K179" s="86"/>
      <c r="L179" s="86"/>
      <c r="M179" s="86">
        <f>SUM(E179*G179*I179)</f>
        <v>0</v>
      </c>
      <c r="N179" s="86"/>
      <c r="O179" s="90"/>
      <c r="P179" s="146"/>
      <c r="Q179" s="91"/>
      <c r="R179" s="97"/>
      <c r="S179" s="106"/>
      <c r="T179" s="106"/>
    </row>
    <row r="180" spans="1:20" s="1" customFormat="1" ht="15.75" x14ac:dyDescent="0.2">
      <c r="A180" s="83"/>
      <c r="B180" s="150" t="s">
        <v>143</v>
      </c>
      <c r="C180" s="102"/>
      <c r="D180" s="102"/>
      <c r="E180" s="86">
        <v>2</v>
      </c>
      <c r="F180" s="86" t="s">
        <v>79</v>
      </c>
      <c r="G180" s="86">
        <v>2</v>
      </c>
      <c r="H180" s="86" t="s">
        <v>46</v>
      </c>
      <c r="I180" s="86">
        <v>1</v>
      </c>
      <c r="J180" s="86" t="s">
        <v>47</v>
      </c>
      <c r="K180" s="86"/>
      <c r="L180" s="86"/>
      <c r="M180" s="86">
        <f>SUM(E180*G180*I180)</f>
        <v>4</v>
      </c>
      <c r="N180" s="86" t="s">
        <v>79</v>
      </c>
      <c r="O180" s="90">
        <v>22000</v>
      </c>
      <c r="P180" s="148">
        <f t="shared" ref="P180" si="18">M180*O180</f>
        <v>88000</v>
      </c>
      <c r="Q180" s="108" t="s">
        <v>80</v>
      </c>
      <c r="R180" s="109" t="s">
        <v>81</v>
      </c>
      <c r="S180" s="106"/>
      <c r="T180" s="106"/>
    </row>
    <row r="181" spans="1:20" s="1" customFormat="1" ht="15.75" x14ac:dyDescent="0.2">
      <c r="A181" s="83"/>
      <c r="B181" s="84" t="s">
        <v>135</v>
      </c>
      <c r="C181" s="102"/>
      <c r="D181" s="102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90"/>
      <c r="P181" s="148"/>
      <c r="Q181" s="112"/>
      <c r="R181" s="113"/>
      <c r="S181" s="106"/>
      <c r="T181" s="106"/>
    </row>
    <row r="182" spans="1:20" s="1" customFormat="1" ht="15.75" x14ac:dyDescent="0.2">
      <c r="A182" s="83"/>
      <c r="B182" s="150" t="s">
        <v>142</v>
      </c>
      <c r="C182" s="102"/>
      <c r="D182" s="102"/>
      <c r="E182" s="86"/>
      <c r="F182" s="86"/>
      <c r="G182" s="86"/>
      <c r="H182" s="86"/>
      <c r="I182" s="86"/>
      <c r="J182" s="86"/>
      <c r="K182" s="86"/>
      <c r="L182" s="86"/>
      <c r="M182" s="86">
        <f>SUM(E182*G182*I182)</f>
        <v>0</v>
      </c>
      <c r="N182" s="86"/>
      <c r="O182" s="90"/>
      <c r="P182" s="146"/>
      <c r="Q182" s="91"/>
      <c r="R182" s="97"/>
      <c r="S182" s="106"/>
      <c r="T182" s="106"/>
    </row>
    <row r="183" spans="1:20" s="1" customFormat="1" ht="15.75" x14ac:dyDescent="0.2">
      <c r="A183" s="83"/>
      <c r="B183" s="150" t="s">
        <v>143</v>
      </c>
      <c r="C183" s="102"/>
      <c r="D183" s="102"/>
      <c r="E183" s="86">
        <v>2</v>
      </c>
      <c r="F183" s="86" t="s">
        <v>79</v>
      </c>
      <c r="G183" s="86">
        <v>2</v>
      </c>
      <c r="H183" s="86" t="s">
        <v>46</v>
      </c>
      <c r="I183" s="86">
        <v>1</v>
      </c>
      <c r="J183" s="86" t="s">
        <v>47</v>
      </c>
      <c r="K183" s="86"/>
      <c r="L183" s="86"/>
      <c r="M183" s="86">
        <f>SUM(E183*G183*I183)</f>
        <v>4</v>
      </c>
      <c r="N183" s="86" t="s">
        <v>79</v>
      </c>
      <c r="O183" s="90">
        <v>22000</v>
      </c>
      <c r="P183" s="148">
        <f t="shared" ref="P183" si="19">M183*O183</f>
        <v>88000</v>
      </c>
      <c r="Q183" s="108" t="s">
        <v>80</v>
      </c>
      <c r="R183" s="109" t="s">
        <v>81</v>
      </c>
      <c r="S183" s="106"/>
      <c r="T183" s="106"/>
    </row>
    <row r="184" spans="1:20" s="1" customFormat="1" ht="15.75" x14ac:dyDescent="0.2">
      <c r="A184" s="83"/>
      <c r="B184" s="84" t="s">
        <v>136</v>
      </c>
      <c r="C184" s="102"/>
      <c r="D184" s="102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90"/>
      <c r="P184" s="146"/>
      <c r="Q184" s="91"/>
      <c r="R184" s="97"/>
      <c r="S184" s="106"/>
      <c r="T184" s="106"/>
    </row>
    <row r="185" spans="1:20" s="1" customFormat="1" ht="15.75" x14ac:dyDescent="0.2">
      <c r="A185" s="83"/>
      <c r="B185" s="150" t="s">
        <v>142</v>
      </c>
      <c r="C185" s="102"/>
      <c r="D185" s="102"/>
      <c r="E185" s="86"/>
      <c r="F185" s="86"/>
      <c r="G185" s="86"/>
      <c r="H185" s="86"/>
      <c r="I185" s="86"/>
      <c r="J185" s="86"/>
      <c r="K185" s="86"/>
      <c r="L185" s="86"/>
      <c r="M185" s="86">
        <f>SUM(E185*G185*I185)</f>
        <v>0</v>
      </c>
      <c r="N185" s="86"/>
      <c r="O185" s="90"/>
      <c r="P185" s="146"/>
      <c r="Q185" s="91"/>
      <c r="R185" s="97"/>
      <c r="S185" s="106"/>
      <c r="T185" s="106"/>
    </row>
    <row r="186" spans="1:20" s="1" customFormat="1" ht="15.75" x14ac:dyDescent="0.2">
      <c r="A186" s="83"/>
      <c r="B186" s="150" t="s">
        <v>143</v>
      </c>
      <c r="C186" s="102"/>
      <c r="D186" s="102"/>
      <c r="E186" s="86">
        <v>2</v>
      </c>
      <c r="F186" s="86" t="s">
        <v>79</v>
      </c>
      <c r="G186" s="86">
        <v>2</v>
      </c>
      <c r="H186" s="86" t="s">
        <v>46</v>
      </c>
      <c r="I186" s="86">
        <v>1</v>
      </c>
      <c r="J186" s="86" t="s">
        <v>47</v>
      </c>
      <c r="K186" s="86"/>
      <c r="L186" s="86"/>
      <c r="M186" s="86">
        <f>SUM(E186*G186*I186)</f>
        <v>4</v>
      </c>
      <c r="N186" s="86" t="s">
        <v>79</v>
      </c>
      <c r="O186" s="90">
        <v>22000</v>
      </c>
      <c r="P186" s="148">
        <f t="shared" ref="P186" si="20">M186*O186</f>
        <v>88000</v>
      </c>
      <c r="Q186" s="108" t="s">
        <v>80</v>
      </c>
      <c r="R186" s="109" t="s">
        <v>81</v>
      </c>
      <c r="S186" s="106"/>
      <c r="T186" s="106"/>
    </row>
    <row r="187" spans="1:20" s="1" customFormat="1" ht="15.75" x14ac:dyDescent="0.2">
      <c r="A187" s="83"/>
      <c r="B187" s="84" t="s">
        <v>137</v>
      </c>
      <c r="C187" s="102"/>
      <c r="D187" s="102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90"/>
      <c r="P187" s="148"/>
      <c r="Q187" s="112"/>
      <c r="R187" s="113"/>
      <c r="S187" s="106"/>
      <c r="T187" s="106"/>
    </row>
    <row r="188" spans="1:20" s="1" customFormat="1" ht="15.75" x14ac:dyDescent="0.2">
      <c r="A188" s="83"/>
      <c r="B188" s="150" t="s">
        <v>142</v>
      </c>
      <c r="C188" s="102"/>
      <c r="D188" s="102"/>
      <c r="E188" s="86"/>
      <c r="F188" s="86"/>
      <c r="G188" s="86"/>
      <c r="H188" s="86"/>
      <c r="I188" s="86"/>
      <c r="J188" s="86"/>
      <c r="K188" s="86"/>
      <c r="L188" s="86"/>
      <c r="M188" s="86">
        <f>SUM(E188*G188*I188)</f>
        <v>0</v>
      </c>
      <c r="N188" s="86"/>
      <c r="O188" s="90"/>
      <c r="P188" s="146"/>
      <c r="Q188" s="91"/>
      <c r="R188" s="97"/>
      <c r="S188" s="106"/>
      <c r="T188" s="106"/>
    </row>
    <row r="189" spans="1:20" s="1" customFormat="1" ht="15.75" x14ac:dyDescent="0.2">
      <c r="A189" s="83"/>
      <c r="B189" s="150" t="s">
        <v>143</v>
      </c>
      <c r="C189" s="102"/>
      <c r="D189" s="102"/>
      <c r="E189" s="86">
        <v>2</v>
      </c>
      <c r="F189" s="86" t="s">
        <v>79</v>
      </c>
      <c r="G189" s="86">
        <v>2</v>
      </c>
      <c r="H189" s="86" t="s">
        <v>46</v>
      </c>
      <c r="I189" s="86">
        <v>1</v>
      </c>
      <c r="J189" s="86" t="s">
        <v>47</v>
      </c>
      <c r="K189" s="86"/>
      <c r="L189" s="86"/>
      <c r="M189" s="86">
        <f>SUM(E189*G189*I189)</f>
        <v>4</v>
      </c>
      <c r="N189" s="86" t="s">
        <v>79</v>
      </c>
      <c r="O189" s="90">
        <v>22000</v>
      </c>
      <c r="P189" s="148">
        <f t="shared" ref="P189" si="21">M189*O189</f>
        <v>88000</v>
      </c>
      <c r="Q189" s="108" t="s">
        <v>80</v>
      </c>
      <c r="R189" s="109" t="s">
        <v>81</v>
      </c>
      <c r="S189" s="106"/>
      <c r="T189" s="106"/>
    </row>
    <row r="190" spans="1:20" s="155" customFormat="1" ht="15.75" x14ac:dyDescent="0.2">
      <c r="A190" s="75" t="s">
        <v>87</v>
      </c>
      <c r="B190" s="76" t="s">
        <v>88</v>
      </c>
      <c r="C190" s="77"/>
      <c r="D190" s="77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9"/>
      <c r="P190" s="80">
        <f>SUM(P191:P214)</f>
        <v>2640000</v>
      </c>
      <c r="Q190" s="81"/>
      <c r="R190" s="82"/>
      <c r="S190" s="154"/>
      <c r="T190" s="154"/>
    </row>
    <row r="191" spans="1:20" s="1" customFormat="1" ht="15.75" x14ac:dyDescent="0.2">
      <c r="A191" s="107"/>
      <c r="B191" s="84" t="s">
        <v>126</v>
      </c>
      <c r="C191" s="102"/>
      <c r="D191" s="102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90"/>
      <c r="P191" s="148"/>
      <c r="Q191" s="108"/>
      <c r="R191" s="109"/>
      <c r="S191" s="106"/>
      <c r="T191" s="106"/>
    </row>
    <row r="192" spans="1:20" s="1" customFormat="1" ht="15.75" x14ac:dyDescent="0.2">
      <c r="A192" s="107"/>
      <c r="B192" s="93" t="s">
        <v>89</v>
      </c>
      <c r="C192" s="102"/>
      <c r="D192" s="102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90"/>
      <c r="P192" s="148"/>
      <c r="Q192" s="108"/>
      <c r="R192" s="109"/>
      <c r="S192" s="106"/>
      <c r="T192" s="106"/>
    </row>
    <row r="193" spans="1:24" s="1" customFormat="1" ht="17.25" x14ac:dyDescent="0.3">
      <c r="A193" s="107"/>
      <c r="B193" s="93" t="s">
        <v>90</v>
      </c>
      <c r="C193" s="102"/>
      <c r="D193" s="102"/>
      <c r="E193" s="86">
        <v>6</v>
      </c>
      <c r="F193" s="86" t="s">
        <v>91</v>
      </c>
      <c r="G193" s="86">
        <v>2</v>
      </c>
      <c r="H193" s="86" t="s">
        <v>46</v>
      </c>
      <c r="I193" s="86">
        <v>1</v>
      </c>
      <c r="J193" s="86" t="s">
        <v>47</v>
      </c>
      <c r="K193" s="86"/>
      <c r="L193" s="86"/>
      <c r="M193" s="86">
        <f>SUM(E193*G193*I193)</f>
        <v>12</v>
      </c>
      <c r="N193" s="86" t="s">
        <v>91</v>
      </c>
      <c r="O193" s="90">
        <v>40000</v>
      </c>
      <c r="P193" s="148">
        <f>M193*O193</f>
        <v>480000</v>
      </c>
      <c r="Q193" s="156" t="s">
        <v>92</v>
      </c>
      <c r="R193" s="117" t="s">
        <v>93</v>
      </c>
      <c r="S193" s="110"/>
      <c r="T193" s="110"/>
      <c r="U193" s="111"/>
      <c r="V193" s="111"/>
      <c r="W193" s="111"/>
      <c r="X193" s="111"/>
    </row>
    <row r="194" spans="1:24" s="1" customFormat="1" ht="15.75" x14ac:dyDescent="0.2">
      <c r="A194" s="107"/>
      <c r="B194" s="84" t="s">
        <v>128</v>
      </c>
      <c r="C194" s="102"/>
      <c r="D194" s="102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90"/>
      <c r="P194" s="146"/>
      <c r="Q194" s="114"/>
      <c r="R194" s="115"/>
      <c r="S194" s="106"/>
      <c r="T194" s="106"/>
    </row>
    <row r="195" spans="1:24" s="1" customFormat="1" ht="15.75" x14ac:dyDescent="0.2">
      <c r="A195" s="107"/>
      <c r="B195" s="93" t="s">
        <v>89</v>
      </c>
      <c r="C195" s="102"/>
      <c r="D195" s="102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90"/>
      <c r="P195" s="146"/>
      <c r="Q195" s="114"/>
      <c r="R195" s="115"/>
      <c r="S195" s="106"/>
      <c r="T195" s="106"/>
    </row>
    <row r="196" spans="1:24" s="1" customFormat="1" ht="17.25" x14ac:dyDescent="0.3">
      <c r="A196" s="107"/>
      <c r="B196" s="93" t="s">
        <v>90</v>
      </c>
      <c r="C196" s="102"/>
      <c r="D196" s="102"/>
      <c r="E196" s="86">
        <v>6</v>
      </c>
      <c r="F196" s="86" t="s">
        <v>91</v>
      </c>
      <c r="G196" s="86">
        <v>1</v>
      </c>
      <c r="H196" s="86" t="s">
        <v>46</v>
      </c>
      <c r="I196" s="86">
        <v>2</v>
      </c>
      <c r="J196" s="86" t="s">
        <v>47</v>
      </c>
      <c r="K196" s="86"/>
      <c r="L196" s="86"/>
      <c r="M196" s="86">
        <f>SUM(E196*G196*I196)</f>
        <v>12</v>
      </c>
      <c r="N196" s="86" t="s">
        <v>91</v>
      </c>
      <c r="O196" s="90">
        <v>40000</v>
      </c>
      <c r="P196" s="148">
        <f>M196*O196</f>
        <v>480000</v>
      </c>
      <c r="Q196" s="156" t="s">
        <v>92</v>
      </c>
      <c r="R196" s="117" t="s">
        <v>93</v>
      </c>
      <c r="S196" s="110"/>
      <c r="T196" s="110"/>
      <c r="U196" s="111"/>
      <c r="V196" s="111"/>
      <c r="W196" s="111"/>
      <c r="X196" s="111"/>
    </row>
    <row r="197" spans="1:24" s="1" customFormat="1" ht="63" x14ac:dyDescent="0.2">
      <c r="A197" s="107"/>
      <c r="B197" s="84" t="s">
        <v>141</v>
      </c>
      <c r="C197" s="102"/>
      <c r="D197" s="102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90"/>
      <c r="P197" s="146"/>
      <c r="Q197" s="91"/>
      <c r="R197" s="97"/>
      <c r="S197" s="106"/>
      <c r="T197" s="106"/>
    </row>
    <row r="198" spans="1:24" s="1" customFormat="1" ht="15.75" x14ac:dyDescent="0.2">
      <c r="A198" s="107"/>
      <c r="B198" s="93" t="s">
        <v>89</v>
      </c>
      <c r="C198" s="102"/>
      <c r="D198" s="102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90"/>
      <c r="P198" s="146"/>
      <c r="Q198" s="114"/>
      <c r="R198" s="115"/>
      <c r="S198" s="106"/>
      <c r="T198" s="106"/>
    </row>
    <row r="199" spans="1:24" s="1" customFormat="1" ht="17.25" x14ac:dyDescent="0.3">
      <c r="A199" s="107"/>
      <c r="B199" s="150" t="s">
        <v>144</v>
      </c>
      <c r="C199" s="102"/>
      <c r="D199" s="102"/>
      <c r="E199" s="86">
        <v>6</v>
      </c>
      <c r="F199" s="86" t="s">
        <v>91</v>
      </c>
      <c r="G199" s="86">
        <v>1</v>
      </c>
      <c r="H199" s="86" t="s">
        <v>46</v>
      </c>
      <c r="I199" s="86">
        <v>2</v>
      </c>
      <c r="J199" s="86" t="s">
        <v>47</v>
      </c>
      <c r="K199" s="86"/>
      <c r="L199" s="86"/>
      <c r="M199" s="86">
        <f>SUM(E199*G199*I199)</f>
        <v>12</v>
      </c>
      <c r="N199" s="86" t="s">
        <v>91</v>
      </c>
      <c r="O199" s="90">
        <v>40000</v>
      </c>
      <c r="P199" s="148">
        <f>M199*O199</f>
        <v>480000</v>
      </c>
      <c r="Q199" s="156" t="s">
        <v>92</v>
      </c>
      <c r="R199" s="117" t="s">
        <v>93</v>
      </c>
      <c r="S199" s="110"/>
      <c r="T199" s="110"/>
      <c r="U199" s="111"/>
      <c r="V199" s="111"/>
      <c r="W199" s="111"/>
      <c r="X199" s="111"/>
    </row>
    <row r="200" spans="1:24" s="1" customFormat="1" ht="15.75" x14ac:dyDescent="0.2">
      <c r="A200" s="107"/>
      <c r="B200" s="84" t="s">
        <v>132</v>
      </c>
      <c r="C200" s="102"/>
      <c r="D200" s="102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90"/>
      <c r="P200" s="146"/>
      <c r="Q200" s="91"/>
      <c r="R200" s="97"/>
      <c r="S200" s="106"/>
      <c r="T200" s="106"/>
    </row>
    <row r="201" spans="1:24" s="1" customFormat="1" ht="15.75" x14ac:dyDescent="0.2">
      <c r="A201" s="107"/>
      <c r="B201" s="93" t="s">
        <v>89</v>
      </c>
      <c r="C201" s="102"/>
      <c r="D201" s="102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90"/>
      <c r="P201" s="146"/>
      <c r="Q201" s="114"/>
      <c r="R201" s="115"/>
      <c r="S201" s="106"/>
      <c r="T201" s="106"/>
    </row>
    <row r="202" spans="1:24" s="1" customFormat="1" ht="17.25" x14ac:dyDescent="0.3">
      <c r="A202" s="107"/>
      <c r="B202" s="150" t="s">
        <v>144</v>
      </c>
      <c r="C202" s="102"/>
      <c r="D202" s="102"/>
      <c r="E202" s="86">
        <v>6</v>
      </c>
      <c r="F202" s="86" t="s">
        <v>91</v>
      </c>
      <c r="G202" s="86">
        <v>1</v>
      </c>
      <c r="H202" s="86" t="s">
        <v>46</v>
      </c>
      <c r="I202" s="86">
        <v>1</v>
      </c>
      <c r="J202" s="86" t="s">
        <v>47</v>
      </c>
      <c r="K202" s="86"/>
      <c r="L202" s="86"/>
      <c r="M202" s="86">
        <f>SUM(E202*G202*I202)</f>
        <v>6</v>
      </c>
      <c r="N202" s="86" t="s">
        <v>91</v>
      </c>
      <c r="O202" s="90">
        <v>40000</v>
      </c>
      <c r="P202" s="148">
        <f>M202*O202</f>
        <v>240000</v>
      </c>
      <c r="Q202" s="156" t="s">
        <v>92</v>
      </c>
      <c r="R202" s="117" t="s">
        <v>93</v>
      </c>
      <c r="S202" s="110"/>
      <c r="T202" s="110"/>
      <c r="U202" s="111"/>
      <c r="V202" s="111"/>
      <c r="W202" s="111"/>
      <c r="X202" s="111"/>
    </row>
    <row r="203" spans="1:24" s="1" customFormat="1" ht="15.75" x14ac:dyDescent="0.2">
      <c r="A203" s="107"/>
      <c r="B203" s="84" t="s">
        <v>134</v>
      </c>
      <c r="C203" s="102"/>
      <c r="D203" s="102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90"/>
      <c r="P203" s="146"/>
      <c r="Q203" s="91"/>
      <c r="R203" s="97"/>
      <c r="S203" s="106"/>
      <c r="T203" s="106"/>
    </row>
    <row r="204" spans="1:24" s="1" customFormat="1" ht="15.75" x14ac:dyDescent="0.2">
      <c r="A204" s="107"/>
      <c r="B204" s="93" t="s">
        <v>89</v>
      </c>
      <c r="C204" s="102"/>
      <c r="D204" s="102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90"/>
      <c r="P204" s="146"/>
      <c r="Q204" s="114"/>
      <c r="R204" s="115"/>
      <c r="S204" s="106"/>
      <c r="T204" s="106"/>
    </row>
    <row r="205" spans="1:24" s="1" customFormat="1" ht="17.25" x14ac:dyDescent="0.3">
      <c r="A205" s="107"/>
      <c r="B205" s="150" t="s">
        <v>144</v>
      </c>
      <c r="C205" s="102"/>
      <c r="D205" s="102"/>
      <c r="E205" s="86">
        <v>6</v>
      </c>
      <c r="F205" s="86" t="s">
        <v>91</v>
      </c>
      <c r="G205" s="86">
        <v>1</v>
      </c>
      <c r="H205" s="86" t="s">
        <v>46</v>
      </c>
      <c r="I205" s="86">
        <v>1</v>
      </c>
      <c r="J205" s="86" t="s">
        <v>47</v>
      </c>
      <c r="K205" s="86"/>
      <c r="L205" s="86"/>
      <c r="M205" s="86">
        <f>SUM(E205*G205*I205)</f>
        <v>6</v>
      </c>
      <c r="N205" s="86" t="s">
        <v>91</v>
      </c>
      <c r="O205" s="90">
        <v>40000</v>
      </c>
      <c r="P205" s="148">
        <f>M205*O205</f>
        <v>240000</v>
      </c>
      <c r="Q205" s="156" t="s">
        <v>92</v>
      </c>
      <c r="R205" s="117" t="s">
        <v>93</v>
      </c>
      <c r="S205" s="110"/>
      <c r="T205" s="110"/>
      <c r="U205" s="111"/>
      <c r="V205" s="111"/>
      <c r="W205" s="111"/>
      <c r="X205" s="111"/>
    </row>
    <row r="206" spans="1:24" s="1" customFormat="1" ht="15.75" x14ac:dyDescent="0.2">
      <c r="A206" s="107"/>
      <c r="B206" s="84" t="s">
        <v>135</v>
      </c>
      <c r="C206" s="102"/>
      <c r="D206" s="102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90"/>
      <c r="P206" s="146"/>
      <c r="Q206" s="91"/>
      <c r="R206" s="97"/>
      <c r="S206" s="106"/>
      <c r="T206" s="106"/>
    </row>
    <row r="207" spans="1:24" s="1" customFormat="1" ht="15.75" x14ac:dyDescent="0.2">
      <c r="A207" s="107"/>
      <c r="B207" s="93" t="s">
        <v>89</v>
      </c>
      <c r="C207" s="102"/>
      <c r="D207" s="102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90"/>
      <c r="P207" s="146"/>
      <c r="Q207" s="114"/>
      <c r="R207" s="115"/>
      <c r="S207" s="106"/>
      <c r="T207" s="106"/>
    </row>
    <row r="208" spans="1:24" s="1" customFormat="1" ht="17.25" x14ac:dyDescent="0.3">
      <c r="A208" s="107"/>
      <c r="B208" s="150" t="s">
        <v>144</v>
      </c>
      <c r="C208" s="102"/>
      <c r="D208" s="102"/>
      <c r="E208" s="86">
        <v>6</v>
      </c>
      <c r="F208" s="86" t="s">
        <v>91</v>
      </c>
      <c r="G208" s="86">
        <v>1</v>
      </c>
      <c r="H208" s="86" t="s">
        <v>46</v>
      </c>
      <c r="I208" s="86">
        <v>1</v>
      </c>
      <c r="J208" s="86" t="s">
        <v>47</v>
      </c>
      <c r="K208" s="86"/>
      <c r="L208" s="86"/>
      <c r="M208" s="86">
        <f>SUM(E208*G208*I208)</f>
        <v>6</v>
      </c>
      <c r="N208" s="86" t="s">
        <v>91</v>
      </c>
      <c r="O208" s="90">
        <v>40000</v>
      </c>
      <c r="P208" s="148">
        <f>M208*O208</f>
        <v>240000</v>
      </c>
      <c r="Q208" s="156" t="s">
        <v>92</v>
      </c>
      <c r="R208" s="117" t="s">
        <v>93</v>
      </c>
      <c r="S208" s="110"/>
      <c r="T208" s="110"/>
      <c r="U208" s="111"/>
      <c r="V208" s="111"/>
      <c r="W208" s="111"/>
      <c r="X208" s="111"/>
    </row>
    <row r="209" spans="1:40" s="1" customFormat="1" ht="15.75" x14ac:dyDescent="0.2">
      <c r="A209" s="107"/>
      <c r="B209" s="84" t="s">
        <v>136</v>
      </c>
      <c r="C209" s="102"/>
      <c r="D209" s="102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90"/>
      <c r="P209" s="146"/>
      <c r="Q209" s="91"/>
      <c r="R209" s="97"/>
      <c r="S209" s="106"/>
      <c r="T209" s="106"/>
    </row>
    <row r="210" spans="1:40" s="1" customFormat="1" ht="15.75" x14ac:dyDescent="0.2">
      <c r="A210" s="107"/>
      <c r="B210" s="93" t="s">
        <v>89</v>
      </c>
      <c r="C210" s="102"/>
      <c r="D210" s="102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90"/>
      <c r="P210" s="146"/>
      <c r="Q210" s="114"/>
      <c r="R210" s="115"/>
      <c r="S210" s="106"/>
      <c r="T210" s="106"/>
    </row>
    <row r="211" spans="1:40" s="1" customFormat="1" ht="17.25" x14ac:dyDescent="0.3">
      <c r="A211" s="107"/>
      <c r="B211" s="150" t="s">
        <v>144</v>
      </c>
      <c r="C211" s="102"/>
      <c r="D211" s="102"/>
      <c r="E211" s="86">
        <v>6</v>
      </c>
      <c r="F211" s="86" t="s">
        <v>91</v>
      </c>
      <c r="G211" s="86">
        <v>1</v>
      </c>
      <c r="H211" s="86" t="s">
        <v>46</v>
      </c>
      <c r="I211" s="86">
        <v>1</v>
      </c>
      <c r="J211" s="86" t="s">
        <v>47</v>
      </c>
      <c r="K211" s="86"/>
      <c r="L211" s="86"/>
      <c r="M211" s="86">
        <f>SUM(E211*G211*I211)</f>
        <v>6</v>
      </c>
      <c r="N211" s="86" t="s">
        <v>91</v>
      </c>
      <c r="O211" s="90">
        <v>40000</v>
      </c>
      <c r="P211" s="148">
        <f>M211*O211</f>
        <v>240000</v>
      </c>
      <c r="Q211" s="156" t="s">
        <v>92</v>
      </c>
      <c r="R211" s="117" t="s">
        <v>93</v>
      </c>
      <c r="S211" s="110"/>
      <c r="T211" s="110"/>
      <c r="U211" s="111"/>
      <c r="V211" s="111"/>
      <c r="W211" s="111"/>
      <c r="X211" s="111"/>
    </row>
    <row r="212" spans="1:40" s="1" customFormat="1" ht="15.75" x14ac:dyDescent="0.2">
      <c r="A212" s="107"/>
      <c r="B212" s="84" t="s">
        <v>137</v>
      </c>
      <c r="C212" s="102"/>
      <c r="D212" s="102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90"/>
      <c r="P212" s="146"/>
      <c r="Q212" s="91"/>
      <c r="R212" s="97"/>
      <c r="S212" s="106"/>
      <c r="T212" s="106"/>
    </row>
    <row r="213" spans="1:40" s="1" customFormat="1" ht="15.75" x14ac:dyDescent="0.2">
      <c r="A213" s="107"/>
      <c r="B213" s="93" t="s">
        <v>89</v>
      </c>
      <c r="C213" s="102"/>
      <c r="D213" s="102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90"/>
      <c r="P213" s="146"/>
      <c r="Q213" s="114"/>
      <c r="R213" s="115"/>
      <c r="S213" s="106"/>
      <c r="T213" s="106"/>
    </row>
    <row r="214" spans="1:40" s="1" customFormat="1" ht="17.25" x14ac:dyDescent="0.3">
      <c r="A214" s="107"/>
      <c r="B214" s="150" t="s">
        <v>144</v>
      </c>
      <c r="C214" s="102"/>
      <c r="D214" s="102"/>
      <c r="E214" s="86">
        <v>6</v>
      </c>
      <c r="F214" s="86" t="s">
        <v>91</v>
      </c>
      <c r="G214" s="86">
        <v>1</v>
      </c>
      <c r="H214" s="86" t="s">
        <v>46</v>
      </c>
      <c r="I214" s="86">
        <v>1</v>
      </c>
      <c r="J214" s="86" t="s">
        <v>47</v>
      </c>
      <c r="K214" s="86"/>
      <c r="L214" s="86"/>
      <c r="M214" s="86">
        <f>SUM(E214*G214*I214)</f>
        <v>6</v>
      </c>
      <c r="N214" s="86" t="s">
        <v>91</v>
      </c>
      <c r="O214" s="90">
        <v>40000</v>
      </c>
      <c r="P214" s="148">
        <f>M214*O214</f>
        <v>240000</v>
      </c>
      <c r="Q214" s="156" t="s">
        <v>92</v>
      </c>
      <c r="R214" s="117" t="s">
        <v>93</v>
      </c>
      <c r="S214" s="110"/>
      <c r="T214" s="110"/>
      <c r="U214" s="111"/>
      <c r="V214" s="111"/>
      <c r="W214" s="111"/>
      <c r="X214" s="111"/>
    </row>
    <row r="215" spans="1:40" ht="15.75" x14ac:dyDescent="0.25">
      <c r="J215" s="157"/>
      <c r="K215" s="157"/>
      <c r="L215" s="158" t="s">
        <v>145</v>
      </c>
      <c r="M215" s="158"/>
      <c r="N215" s="158"/>
    </row>
    <row r="216" spans="1:40" ht="15.75" x14ac:dyDescent="0.25">
      <c r="J216" s="157"/>
      <c r="K216" s="157"/>
      <c r="L216" s="158"/>
      <c r="M216" s="158"/>
      <c r="N216" s="158"/>
    </row>
    <row r="217" spans="1:40" ht="15.75" x14ac:dyDescent="0.25">
      <c r="J217" s="157"/>
      <c r="K217" s="157"/>
      <c r="L217" s="158"/>
      <c r="M217" s="158"/>
      <c r="N217" s="158"/>
    </row>
    <row r="218" spans="1:40" ht="15.75" x14ac:dyDescent="0.25">
      <c r="J218" s="157"/>
      <c r="K218" s="157"/>
      <c r="L218" s="158"/>
      <c r="M218" s="158"/>
      <c r="N218" s="158"/>
    </row>
    <row r="219" spans="1:40" ht="15.75" x14ac:dyDescent="0.25">
      <c r="J219" s="157"/>
      <c r="K219" s="157"/>
      <c r="L219" s="158"/>
      <c r="M219" s="158"/>
      <c r="N219" s="158"/>
    </row>
    <row r="220" spans="1:40" s="4" customFormat="1" ht="15.75" x14ac:dyDescent="0.2">
      <c r="A220" s="65"/>
      <c r="B220" s="65"/>
      <c r="C220" s="65"/>
      <c r="D220" s="65"/>
      <c r="J220" s="157"/>
      <c r="K220" s="157"/>
      <c r="L220" s="347" t="s">
        <v>146</v>
      </c>
      <c r="M220" s="347"/>
      <c r="N220" s="347"/>
      <c r="O220" s="6"/>
      <c r="P220" s="6"/>
      <c r="Q220" s="8"/>
      <c r="R220" s="65"/>
      <c r="S220" s="65"/>
      <c r="T220" s="65"/>
      <c r="U220" s="65"/>
      <c r="V220" s="65"/>
      <c r="W220" s="65"/>
      <c r="X220" s="65"/>
      <c r="Y220" s="65"/>
      <c r="Z220" s="65"/>
      <c r="AA220" s="65"/>
      <c r="AB220" s="65"/>
      <c r="AC220" s="65"/>
      <c r="AD220" s="65"/>
      <c r="AE220" s="65"/>
      <c r="AF220" s="65"/>
      <c r="AG220" s="65"/>
      <c r="AH220" s="65"/>
      <c r="AI220" s="65"/>
      <c r="AJ220" s="65"/>
      <c r="AK220" s="65"/>
      <c r="AL220" s="65"/>
      <c r="AM220" s="65"/>
      <c r="AN220" s="65"/>
    </row>
    <row r="221" spans="1:40" s="4" customFormat="1" ht="15.75" x14ac:dyDescent="0.25">
      <c r="A221" s="65"/>
      <c r="B221" s="65"/>
      <c r="C221" s="65"/>
      <c r="D221" s="65"/>
      <c r="J221" s="157"/>
      <c r="K221" s="157"/>
      <c r="L221" s="158" t="s">
        <v>147</v>
      </c>
      <c r="M221" s="158"/>
      <c r="N221" s="158"/>
      <c r="O221" s="6"/>
      <c r="P221" s="6"/>
      <c r="Q221" s="8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  <c r="AC221" s="65"/>
      <c r="AD221" s="65"/>
      <c r="AE221" s="65"/>
      <c r="AF221" s="65"/>
      <c r="AG221" s="65"/>
      <c r="AH221" s="65"/>
      <c r="AI221" s="65"/>
      <c r="AJ221" s="65"/>
      <c r="AK221" s="65"/>
      <c r="AL221" s="65"/>
      <c r="AM221" s="65"/>
      <c r="AN221" s="65"/>
    </row>
    <row r="222" spans="1:40" ht="15" x14ac:dyDescent="0.25">
      <c r="L222"/>
      <c r="M222"/>
      <c r="N222"/>
    </row>
  </sheetData>
  <mergeCells count="19">
    <mergeCell ref="L220:N220"/>
    <mergeCell ref="C14:G14"/>
    <mergeCell ref="C15:G15"/>
    <mergeCell ref="C16:G16"/>
    <mergeCell ref="C17:G17"/>
    <mergeCell ref="H17:J17"/>
    <mergeCell ref="E19:L19"/>
    <mergeCell ref="C13:G13"/>
    <mergeCell ref="A1:Q1"/>
    <mergeCell ref="A2:Q2"/>
    <mergeCell ref="C4:G4"/>
    <mergeCell ref="C5:G5"/>
    <mergeCell ref="C6:G6"/>
    <mergeCell ref="C7:G7"/>
    <mergeCell ref="C8:G8"/>
    <mergeCell ref="C9:G9"/>
    <mergeCell ref="C10:G10"/>
    <mergeCell ref="C11:G11"/>
    <mergeCell ref="C12:G12"/>
  </mergeCells>
  <hyperlinks>
    <hyperlink ref="R53" r:id="rId1" xr:uid="{A044F2B6-4918-437C-88F8-FD4EF1595EA3}"/>
    <hyperlink ref="R56" r:id="rId2" xr:uid="{2CBE0B1C-A14D-4364-9901-E46188FED288}"/>
    <hyperlink ref="R59" r:id="rId3" xr:uid="{D58069F0-E012-4D34-95BB-986CDDED5F2F}"/>
    <hyperlink ref="R64" r:id="rId4" xr:uid="{6AE18841-B0FD-49F2-8D5A-58C49E8CADAD}"/>
    <hyperlink ref="R86" r:id="rId5" xr:uid="{BCE07E97-A7C4-4F3B-850E-2B600DE3BE2A}"/>
    <hyperlink ref="R92" r:id="rId6" xr:uid="{337D2526-3BEF-4741-90FB-0C22CD8F49B4}"/>
    <hyperlink ref="R98" r:id="rId7" xr:uid="{56C2EE01-B9A4-4388-A4F4-E53CB40A69BA}"/>
    <hyperlink ref="R89" r:id="rId8" xr:uid="{03DC47F4-7DD9-4654-82BD-A3EAE24EC8B8}"/>
    <hyperlink ref="R83" r:id="rId9" xr:uid="{3C953411-714D-4DFE-86DC-39B9914FEED8}"/>
    <hyperlink ref="R95" r:id="rId10" xr:uid="{99B16E61-773E-4414-BE23-8C78E95A2712}"/>
    <hyperlink ref="R167" r:id="rId11" xr:uid="{659764E8-E9B8-4E98-B5A6-1A543705D63F}"/>
    <hyperlink ref="R171" r:id="rId12" xr:uid="{261C2AF0-E597-43BB-8F5C-8577A362B7A4}"/>
    <hyperlink ref="R174" r:id="rId13" xr:uid="{8298E87D-A4C3-4284-A302-6B1843AC0AA4}"/>
    <hyperlink ref="R193" r:id="rId14" xr:uid="{8B5A31CC-7CF4-4955-A15C-51F159A15E94}"/>
    <hyperlink ref="R196" r:id="rId15" xr:uid="{E7098BE2-9E64-43D3-AA89-E1017954A058}"/>
    <hyperlink ref="R199" r:id="rId16" xr:uid="{534D7EF9-F38E-4EE0-9EA0-636C56A5DCDB}"/>
    <hyperlink ref="R101" r:id="rId17" xr:uid="{E7CF3286-CEC2-4DEF-B1FD-615A8D70DEFC}"/>
    <hyperlink ref="R67" r:id="rId18" xr:uid="{144BE503-0AB4-4AE1-B4D4-19FE67AD98FE}"/>
    <hyperlink ref="R177" r:id="rId19" xr:uid="{98B93F08-B6B8-4D08-959A-7A3184668531}"/>
    <hyperlink ref="R183" r:id="rId20" xr:uid="{C9A1B523-651D-48B6-8958-FE7CB7902E12}"/>
    <hyperlink ref="R202" r:id="rId21" xr:uid="{91E617FC-1CAF-435F-A5ED-D4B477C14F60}"/>
    <hyperlink ref="R205" r:id="rId22" xr:uid="{6D954D33-8AFC-487B-A9BA-D39AAB03C940}"/>
    <hyperlink ref="R180" r:id="rId23" xr:uid="{A7CB967C-436F-413C-A014-5401CA1FD06C}"/>
    <hyperlink ref="R208" r:id="rId24" xr:uid="{0054ECE7-ADBB-4462-A653-6681E9358048}"/>
    <hyperlink ref="R70" r:id="rId25" xr:uid="{7291F143-C148-418B-B465-227367056331}"/>
    <hyperlink ref="R73" r:id="rId26" xr:uid="{72A68574-BF07-4EF7-BCC1-152DDAEF80B8}"/>
    <hyperlink ref="R104" r:id="rId27" xr:uid="{F184F2EF-C706-4108-BCC9-F433557B16DE}"/>
    <hyperlink ref="R107" r:id="rId28" xr:uid="{440785C4-2D99-4E3F-858C-478E119E94FA}"/>
    <hyperlink ref="R76" r:id="rId29" xr:uid="{DD29C615-35C6-477B-9B5A-E5C35A08AFC1}"/>
    <hyperlink ref="R79" r:id="rId30" xr:uid="{D6507D32-57E7-4F3B-82F1-660001051D1C}"/>
    <hyperlink ref="R110" r:id="rId31" xr:uid="{82F0EDEE-3259-465E-B469-042CBE8B7083}"/>
    <hyperlink ref="R113" r:id="rId32" xr:uid="{D6E83150-9B28-43CF-ABF1-0D844AD9097F}"/>
    <hyperlink ref="R189" r:id="rId33" xr:uid="{38D90235-A34A-456B-AC94-656603EF1E12}"/>
    <hyperlink ref="R186" r:id="rId34" xr:uid="{A2A30BD9-00D5-4E15-B846-0243AB4B5A21}"/>
    <hyperlink ref="R211" r:id="rId35" xr:uid="{52CA69A7-2D01-40D2-ADBE-6C0D8A1382B3}"/>
    <hyperlink ref="R214" r:id="rId36" xr:uid="{188E29A1-1F8B-48A3-B6E8-3FDCFA7CA3C0}"/>
  </hyperlinks>
  <pageMargins left="0.63" right="0.19685039370078741" top="0.23622047244094491" bottom="0.15748031496062992" header="0.19685039370078741" footer="0.11811023622047245"/>
  <pageSetup paperSize="9" scale="58" orientation="landscape" horizontalDpi="4294967293" verticalDpi="0" r:id="rId37"/>
  <rowBreaks count="4" manualBreakCount="4">
    <brk id="56" max="15" man="1"/>
    <brk id="110" max="15" man="1"/>
    <brk id="155" max="15" man="1"/>
    <brk id="208" max="15" man="1"/>
  </rowBreaks>
  <colBreaks count="1" manualBreakCount="1">
    <brk id="18" max="1048575" man="1"/>
  </colBreaks>
  <drawing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0DF22-3F3F-482A-9C47-7665AE3E1E32}">
  <dimension ref="A1:Z980"/>
  <sheetViews>
    <sheetView view="pageBreakPreview" topLeftCell="A16" zoomScale="60" zoomScaleNormal="70" workbookViewId="0">
      <selection activeCell="D39" sqref="D39"/>
    </sheetView>
  </sheetViews>
  <sheetFormatPr defaultColWidth="14.42578125" defaultRowHeight="15" customHeight="1" x14ac:dyDescent="0.25"/>
  <cols>
    <col min="1" max="1" width="14.28515625" customWidth="1"/>
    <col min="2" max="2" width="55.42578125" customWidth="1"/>
    <col min="3" max="3" width="8.28515625" customWidth="1"/>
    <col min="4" max="4" width="10.42578125" customWidth="1"/>
    <col min="5" max="5" width="10" customWidth="1"/>
    <col min="6" max="9" width="10.5703125" customWidth="1"/>
    <col min="10" max="10" width="9.5703125" customWidth="1"/>
    <col min="11" max="11" width="5.42578125" customWidth="1"/>
    <col min="12" max="12" width="8.140625" customWidth="1"/>
    <col min="13" max="14" width="10.5703125" customWidth="1"/>
    <col min="15" max="15" width="18.28515625" customWidth="1"/>
    <col min="16" max="16" width="23" customWidth="1"/>
    <col min="17" max="17" width="20" customWidth="1"/>
    <col min="18" max="18" width="37.28515625" customWidth="1"/>
    <col min="19" max="19" width="9.140625" customWidth="1"/>
    <col min="20" max="26" width="8.7109375" customWidth="1"/>
  </cols>
  <sheetData>
    <row r="1" spans="1:26" ht="14.25" customHeight="1" x14ac:dyDescent="0.25">
      <c r="A1" s="353" t="s">
        <v>0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159"/>
      <c r="S1" s="160"/>
      <c r="T1" s="160"/>
      <c r="U1" s="160"/>
      <c r="V1" s="160"/>
      <c r="W1" s="160"/>
      <c r="X1" s="160"/>
      <c r="Y1" s="160"/>
      <c r="Z1" s="160"/>
    </row>
    <row r="2" spans="1:26" ht="14.25" customHeight="1" x14ac:dyDescent="0.25">
      <c r="A2" s="354" t="s">
        <v>1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159"/>
      <c r="S2" s="160"/>
      <c r="T2" s="160"/>
      <c r="U2" s="160"/>
      <c r="V2" s="160"/>
      <c r="W2" s="160"/>
      <c r="X2" s="160"/>
      <c r="Y2" s="160"/>
      <c r="Z2" s="160"/>
    </row>
    <row r="3" spans="1:26" ht="14.25" customHeight="1" x14ac:dyDescent="0.25">
      <c r="A3" s="161"/>
      <c r="B3" s="161"/>
      <c r="C3" s="161"/>
      <c r="D3" s="161"/>
      <c r="E3" s="162"/>
      <c r="F3" s="162"/>
      <c r="G3" s="162"/>
      <c r="H3" s="162"/>
      <c r="I3" s="163"/>
      <c r="J3" s="162"/>
      <c r="K3" s="163"/>
      <c r="L3" s="162"/>
      <c r="M3" s="162"/>
      <c r="N3" s="162"/>
      <c r="O3" s="164"/>
      <c r="P3" s="165"/>
      <c r="Q3" s="166"/>
      <c r="R3" s="167"/>
      <c r="S3" s="160"/>
      <c r="T3" s="160"/>
      <c r="U3" s="160"/>
      <c r="V3" s="160"/>
      <c r="W3" s="160"/>
      <c r="X3" s="160"/>
      <c r="Y3" s="160"/>
      <c r="Z3" s="160"/>
    </row>
    <row r="4" spans="1:26" ht="14.25" customHeight="1" x14ac:dyDescent="0.25">
      <c r="A4" s="161"/>
      <c r="B4" s="161"/>
      <c r="C4" s="351" t="s">
        <v>2</v>
      </c>
      <c r="D4" s="352"/>
      <c r="E4" s="352"/>
      <c r="F4" s="352"/>
      <c r="G4" s="352"/>
      <c r="H4" s="168" t="s">
        <v>3</v>
      </c>
      <c r="I4" s="169"/>
      <c r="J4" s="162"/>
      <c r="K4" s="169"/>
      <c r="L4" s="170"/>
      <c r="M4" s="170"/>
      <c r="N4" s="170"/>
      <c r="O4" s="171"/>
      <c r="P4" s="165"/>
      <c r="Q4" s="166"/>
      <c r="R4" s="172"/>
      <c r="S4" s="160"/>
      <c r="T4" s="160"/>
      <c r="U4" s="160"/>
      <c r="V4" s="160"/>
      <c r="W4" s="160"/>
      <c r="X4" s="160"/>
      <c r="Y4" s="160"/>
      <c r="Z4" s="160"/>
    </row>
    <row r="5" spans="1:26" ht="14.25" customHeight="1" x14ac:dyDescent="0.25">
      <c r="A5" s="161"/>
      <c r="B5" s="161"/>
      <c r="C5" s="351" t="s">
        <v>4</v>
      </c>
      <c r="D5" s="352"/>
      <c r="E5" s="352"/>
      <c r="F5" s="352"/>
      <c r="G5" s="352"/>
      <c r="H5" s="168" t="s">
        <v>5</v>
      </c>
      <c r="I5" s="169"/>
      <c r="J5" s="162"/>
      <c r="K5" s="169"/>
      <c r="L5" s="170"/>
      <c r="M5" s="170"/>
      <c r="N5" s="170"/>
      <c r="O5" s="171"/>
      <c r="P5" s="165"/>
      <c r="Q5" s="166"/>
      <c r="R5" s="172"/>
      <c r="S5" s="160"/>
      <c r="T5" s="160"/>
      <c r="U5" s="160"/>
      <c r="V5" s="160"/>
      <c r="W5" s="160"/>
      <c r="X5" s="160"/>
      <c r="Y5" s="160"/>
      <c r="Z5" s="160"/>
    </row>
    <row r="6" spans="1:26" ht="14.25" customHeight="1" x14ac:dyDescent="0.25">
      <c r="A6" s="161"/>
      <c r="B6" s="161"/>
      <c r="C6" s="351" t="s">
        <v>6</v>
      </c>
      <c r="D6" s="352"/>
      <c r="E6" s="352"/>
      <c r="F6" s="352"/>
      <c r="G6" s="352"/>
      <c r="H6" s="173" t="s">
        <v>7</v>
      </c>
      <c r="I6" s="174"/>
      <c r="J6" s="162"/>
      <c r="K6" s="174"/>
      <c r="L6" s="174"/>
      <c r="M6" s="174"/>
      <c r="N6" s="174"/>
      <c r="O6" s="175"/>
      <c r="P6" s="165"/>
      <c r="Q6" s="166"/>
      <c r="R6" s="159"/>
      <c r="S6" s="160"/>
      <c r="T6" s="160"/>
      <c r="U6" s="160"/>
      <c r="V6" s="160"/>
      <c r="W6" s="160"/>
      <c r="X6" s="160"/>
      <c r="Y6" s="160"/>
      <c r="Z6" s="160"/>
    </row>
    <row r="7" spans="1:26" ht="14.25" customHeight="1" x14ac:dyDescent="0.25">
      <c r="A7" s="161"/>
      <c r="B7" s="161"/>
      <c r="C7" s="351" t="s">
        <v>8</v>
      </c>
      <c r="D7" s="352"/>
      <c r="E7" s="352"/>
      <c r="F7" s="352"/>
      <c r="G7" s="352"/>
      <c r="H7" s="173"/>
      <c r="I7" s="174"/>
      <c r="J7" s="162"/>
      <c r="K7" s="174"/>
      <c r="L7" s="174"/>
      <c r="M7" s="174"/>
      <c r="N7" s="174"/>
      <c r="O7" s="175"/>
      <c r="P7" s="165"/>
      <c r="Q7" s="166"/>
      <c r="R7" s="159"/>
      <c r="S7" s="160"/>
      <c r="T7" s="160"/>
      <c r="U7" s="160"/>
      <c r="V7" s="160"/>
      <c r="W7" s="160"/>
      <c r="X7" s="160"/>
      <c r="Y7" s="160"/>
      <c r="Z7" s="160"/>
    </row>
    <row r="8" spans="1:26" ht="14.25" customHeight="1" x14ac:dyDescent="0.25">
      <c r="A8" s="161"/>
      <c r="B8" s="161"/>
      <c r="C8" s="351" t="s">
        <v>9</v>
      </c>
      <c r="D8" s="352"/>
      <c r="E8" s="352"/>
      <c r="F8" s="352"/>
      <c r="G8" s="352"/>
      <c r="H8" s="176"/>
      <c r="I8" s="177"/>
      <c r="J8" s="162"/>
      <c r="K8" s="178"/>
      <c r="L8" s="179"/>
      <c r="M8" s="179"/>
      <c r="N8" s="179"/>
      <c r="O8" s="180"/>
      <c r="P8" s="165"/>
      <c r="Q8" s="166"/>
      <c r="R8" s="181"/>
      <c r="S8" s="160"/>
      <c r="T8" s="160"/>
      <c r="U8" s="160"/>
      <c r="V8" s="160"/>
      <c r="W8" s="160"/>
      <c r="X8" s="160"/>
      <c r="Y8" s="160"/>
      <c r="Z8" s="160"/>
    </row>
    <row r="9" spans="1:26" ht="14.25" customHeight="1" x14ac:dyDescent="0.25">
      <c r="A9" s="161"/>
      <c r="B9" s="161"/>
      <c r="C9" s="351" t="s">
        <v>10</v>
      </c>
      <c r="D9" s="352"/>
      <c r="E9" s="352"/>
      <c r="F9" s="352"/>
      <c r="G9" s="352"/>
      <c r="H9" s="176"/>
      <c r="I9" s="177"/>
      <c r="J9" s="162"/>
      <c r="K9" s="177"/>
      <c r="L9" s="182"/>
      <c r="M9" s="182"/>
      <c r="N9" s="182"/>
      <c r="O9" s="183"/>
      <c r="P9" s="165"/>
      <c r="Q9" s="166"/>
      <c r="R9" s="184"/>
      <c r="S9" s="160"/>
      <c r="T9" s="160"/>
      <c r="U9" s="160"/>
      <c r="V9" s="160"/>
      <c r="W9" s="160"/>
      <c r="X9" s="160"/>
      <c r="Y9" s="160"/>
      <c r="Z9" s="160"/>
    </row>
    <row r="10" spans="1:26" ht="14.25" customHeight="1" x14ac:dyDescent="0.25">
      <c r="A10" s="161"/>
      <c r="B10" s="161"/>
      <c r="C10" s="351" t="s">
        <v>11</v>
      </c>
      <c r="D10" s="352"/>
      <c r="E10" s="352"/>
      <c r="F10" s="352"/>
      <c r="G10" s="352"/>
      <c r="H10" s="176"/>
      <c r="I10" s="177"/>
      <c r="J10" s="162"/>
      <c r="K10" s="178"/>
      <c r="L10" s="182"/>
      <c r="M10" s="182"/>
      <c r="N10" s="182"/>
      <c r="O10" s="183"/>
      <c r="P10" s="165"/>
      <c r="Q10" s="166"/>
      <c r="R10" s="184"/>
      <c r="S10" s="160"/>
      <c r="T10" s="160"/>
      <c r="U10" s="160"/>
      <c r="V10" s="160"/>
      <c r="W10" s="160"/>
      <c r="X10" s="160"/>
      <c r="Y10" s="160"/>
      <c r="Z10" s="160"/>
    </row>
    <row r="11" spans="1:26" ht="14.25" customHeight="1" x14ac:dyDescent="0.25">
      <c r="A11" s="161"/>
      <c r="B11" s="161"/>
      <c r="C11" s="351" t="s">
        <v>12</v>
      </c>
      <c r="D11" s="352"/>
      <c r="E11" s="352"/>
      <c r="F11" s="352"/>
      <c r="G11" s="352"/>
      <c r="H11" s="176" t="s">
        <v>148</v>
      </c>
      <c r="I11" s="176"/>
      <c r="J11" s="185"/>
      <c r="K11" s="177"/>
      <c r="L11" s="182"/>
      <c r="M11" s="182"/>
      <c r="N11" s="182"/>
      <c r="O11" s="183"/>
      <c r="P11" s="165"/>
      <c r="Q11" s="166"/>
      <c r="R11" s="184"/>
      <c r="S11" s="160"/>
      <c r="T11" s="160"/>
      <c r="U11" s="160"/>
      <c r="V11" s="160"/>
      <c r="W11" s="160"/>
      <c r="X11" s="160"/>
      <c r="Y11" s="160"/>
      <c r="Z11" s="160"/>
    </row>
    <row r="12" spans="1:26" ht="14.25" customHeight="1" x14ac:dyDescent="0.25">
      <c r="A12" s="161"/>
      <c r="B12" s="161"/>
      <c r="C12" s="351" t="s">
        <v>14</v>
      </c>
      <c r="D12" s="352"/>
      <c r="E12" s="352"/>
      <c r="F12" s="352"/>
      <c r="G12" s="352"/>
      <c r="H12" s="173"/>
      <c r="I12" s="173"/>
      <c r="J12" s="185"/>
      <c r="K12" s="174"/>
      <c r="L12" s="174"/>
      <c r="M12" s="174"/>
      <c r="N12" s="174"/>
      <c r="O12" s="175"/>
      <c r="P12" s="165"/>
      <c r="Q12" s="166"/>
      <c r="R12" s="159"/>
      <c r="S12" s="160"/>
      <c r="T12" s="160"/>
      <c r="U12" s="160"/>
      <c r="V12" s="160"/>
      <c r="W12" s="160"/>
      <c r="X12" s="160"/>
      <c r="Y12" s="160"/>
      <c r="Z12" s="160"/>
    </row>
    <row r="13" spans="1:26" ht="14.25" customHeight="1" x14ac:dyDescent="0.25">
      <c r="A13" s="161"/>
      <c r="B13" s="161"/>
      <c r="C13" s="351" t="s">
        <v>15</v>
      </c>
      <c r="D13" s="352"/>
      <c r="E13" s="352"/>
      <c r="F13" s="352"/>
      <c r="G13" s="352"/>
      <c r="H13" s="186" t="s">
        <v>149</v>
      </c>
      <c r="I13" s="176"/>
      <c r="J13" s="185"/>
      <c r="K13" s="178"/>
      <c r="L13" s="182"/>
      <c r="M13" s="182"/>
      <c r="N13" s="182"/>
      <c r="O13" s="183"/>
      <c r="P13" s="165"/>
      <c r="Q13" s="166"/>
      <c r="R13" s="184"/>
      <c r="S13" s="160"/>
      <c r="T13" s="160"/>
      <c r="U13" s="160"/>
      <c r="V13" s="160"/>
      <c r="W13" s="160"/>
      <c r="X13" s="160"/>
      <c r="Y13" s="160"/>
      <c r="Z13" s="160"/>
    </row>
    <row r="14" spans="1:26" ht="14.25" customHeight="1" x14ac:dyDescent="0.25">
      <c r="A14" s="161"/>
      <c r="B14" s="161"/>
      <c r="C14" s="351" t="s">
        <v>17</v>
      </c>
      <c r="D14" s="352"/>
      <c r="E14" s="352"/>
      <c r="F14" s="352"/>
      <c r="G14" s="352"/>
      <c r="H14" s="176"/>
      <c r="I14" s="176"/>
      <c r="J14" s="185"/>
      <c r="K14" s="177"/>
      <c r="L14" s="182"/>
      <c r="M14" s="182"/>
      <c r="N14" s="182"/>
      <c r="O14" s="183"/>
      <c r="P14" s="165"/>
      <c r="Q14" s="166"/>
      <c r="R14" s="184"/>
      <c r="S14" s="160"/>
      <c r="T14" s="160"/>
      <c r="U14" s="160"/>
      <c r="V14" s="160"/>
      <c r="W14" s="160"/>
      <c r="X14" s="160"/>
      <c r="Y14" s="160"/>
      <c r="Z14" s="160"/>
    </row>
    <row r="15" spans="1:26" ht="14.25" customHeight="1" x14ac:dyDescent="0.25">
      <c r="A15" s="161"/>
      <c r="B15" s="161"/>
      <c r="C15" s="355" t="s">
        <v>18</v>
      </c>
      <c r="D15" s="352"/>
      <c r="E15" s="352"/>
      <c r="F15" s="352"/>
      <c r="G15" s="352"/>
      <c r="H15" s="188"/>
      <c r="I15" s="188"/>
      <c r="J15" s="185"/>
      <c r="K15" s="174"/>
      <c r="L15" s="189"/>
      <c r="M15" s="189"/>
      <c r="N15" s="189"/>
      <c r="O15" s="190"/>
      <c r="P15" s="165"/>
      <c r="Q15" s="166"/>
      <c r="R15" s="191"/>
      <c r="S15" s="160"/>
      <c r="T15" s="160"/>
      <c r="U15" s="160"/>
      <c r="V15" s="160"/>
      <c r="W15" s="160"/>
      <c r="X15" s="160"/>
      <c r="Y15" s="160"/>
      <c r="Z15" s="160"/>
    </row>
    <row r="16" spans="1:26" ht="14.25" customHeight="1" x14ac:dyDescent="0.25">
      <c r="A16" s="192"/>
      <c r="B16" s="192"/>
      <c r="C16" s="355" t="s">
        <v>19</v>
      </c>
      <c r="D16" s="352"/>
      <c r="E16" s="352"/>
      <c r="F16" s="352"/>
      <c r="G16" s="352"/>
      <c r="H16" s="193"/>
      <c r="I16" s="193"/>
      <c r="J16" s="185"/>
      <c r="K16" s="174"/>
      <c r="L16" s="189"/>
      <c r="M16" s="189"/>
      <c r="N16" s="189"/>
      <c r="O16" s="190"/>
      <c r="P16" s="165"/>
      <c r="Q16" s="166"/>
      <c r="R16" s="191"/>
      <c r="S16" s="160"/>
      <c r="T16" s="160"/>
      <c r="U16" s="160"/>
      <c r="V16" s="160"/>
      <c r="W16" s="160"/>
      <c r="X16" s="160"/>
      <c r="Y16" s="160"/>
      <c r="Z16" s="160"/>
    </row>
    <row r="17" spans="1:26" ht="14.25" customHeight="1" x14ac:dyDescent="0.25">
      <c r="A17" s="161"/>
      <c r="B17" s="161"/>
      <c r="C17" s="355" t="s">
        <v>20</v>
      </c>
      <c r="D17" s="352"/>
      <c r="E17" s="352"/>
      <c r="F17" s="352"/>
      <c r="G17" s="352"/>
      <c r="H17" s="356">
        <v>58920000</v>
      </c>
      <c r="I17" s="352"/>
      <c r="J17" s="352"/>
      <c r="K17" s="174"/>
      <c r="L17" s="189"/>
      <c r="M17" s="189"/>
      <c r="N17" s="189"/>
      <c r="O17" s="190"/>
      <c r="P17" s="165"/>
      <c r="Q17" s="194"/>
      <c r="R17" s="191"/>
      <c r="S17" s="160"/>
      <c r="T17" s="160"/>
      <c r="U17" s="160"/>
      <c r="V17" s="160"/>
      <c r="W17" s="160"/>
      <c r="X17" s="160"/>
      <c r="Y17" s="160"/>
      <c r="Z17" s="160"/>
    </row>
    <row r="18" spans="1:26" ht="14.25" customHeight="1" x14ac:dyDescent="0.25">
      <c r="A18" s="161"/>
      <c r="B18" s="161"/>
      <c r="C18" s="187"/>
      <c r="D18" s="187"/>
      <c r="E18" s="163"/>
      <c r="F18" s="163"/>
      <c r="G18" s="163"/>
      <c r="H18" s="189"/>
      <c r="I18" s="189"/>
      <c r="J18" s="189"/>
      <c r="K18" s="174"/>
      <c r="L18" s="189"/>
      <c r="M18" s="189"/>
      <c r="N18" s="189"/>
      <c r="O18" s="190"/>
      <c r="P18" s="165"/>
      <c r="Q18" s="166"/>
      <c r="R18" s="191"/>
      <c r="S18" s="160"/>
      <c r="T18" s="160"/>
      <c r="U18" s="160"/>
      <c r="V18" s="160"/>
      <c r="W18" s="160"/>
      <c r="X18" s="160"/>
      <c r="Y18" s="160"/>
      <c r="Z18" s="160"/>
    </row>
    <row r="19" spans="1:26" ht="60" customHeight="1" x14ac:dyDescent="0.25">
      <c r="A19" s="195" t="s">
        <v>21</v>
      </c>
      <c r="B19" s="196" t="s">
        <v>22</v>
      </c>
      <c r="C19" s="195" t="s">
        <v>23</v>
      </c>
      <c r="D19" s="195" t="s">
        <v>24</v>
      </c>
      <c r="E19" s="357" t="s">
        <v>25</v>
      </c>
      <c r="F19" s="358"/>
      <c r="G19" s="358"/>
      <c r="H19" s="358"/>
      <c r="I19" s="358"/>
      <c r="J19" s="358"/>
      <c r="K19" s="358"/>
      <c r="L19" s="359"/>
      <c r="M19" s="197" t="s">
        <v>26</v>
      </c>
      <c r="N19" s="197" t="s">
        <v>27</v>
      </c>
      <c r="O19" s="198" t="s">
        <v>28</v>
      </c>
      <c r="P19" s="198" t="s">
        <v>29</v>
      </c>
      <c r="Q19" s="199" t="s">
        <v>30</v>
      </c>
      <c r="R19" s="195" t="s">
        <v>31</v>
      </c>
      <c r="S19" s="161"/>
      <c r="T19" s="161"/>
      <c r="U19" s="161"/>
      <c r="V19" s="161"/>
      <c r="W19" s="161"/>
      <c r="X19" s="161"/>
      <c r="Y19" s="161"/>
      <c r="Z19" s="161"/>
    </row>
    <row r="20" spans="1:26" ht="14.25" customHeight="1" x14ac:dyDescent="0.25">
      <c r="A20" s="200" t="s">
        <v>150</v>
      </c>
      <c r="B20" s="200" t="s">
        <v>151</v>
      </c>
      <c r="C20" s="200"/>
      <c r="D20" s="200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2"/>
      <c r="P20" s="202"/>
      <c r="Q20" s="203"/>
      <c r="R20" s="200"/>
      <c r="S20" s="159"/>
      <c r="T20" s="159"/>
      <c r="U20" s="159"/>
      <c r="V20" s="159"/>
      <c r="W20" s="159"/>
      <c r="X20" s="159"/>
      <c r="Y20" s="159"/>
      <c r="Z20" s="159"/>
    </row>
    <row r="21" spans="1:26" ht="14.25" customHeight="1" x14ac:dyDescent="0.25">
      <c r="A21" s="204" t="s">
        <v>152</v>
      </c>
      <c r="B21" s="205" t="s">
        <v>153</v>
      </c>
      <c r="C21" s="205"/>
      <c r="D21" s="205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7"/>
      <c r="P21" s="208">
        <f>P22+P56</f>
        <v>58920000</v>
      </c>
      <c r="Q21" s="209">
        <f>H17-P21</f>
        <v>0</v>
      </c>
      <c r="R21" s="210">
        <f>P21+Q21</f>
        <v>58920000</v>
      </c>
      <c r="S21" s="159"/>
      <c r="T21" s="159"/>
      <c r="U21" s="159"/>
      <c r="V21" s="159"/>
      <c r="W21" s="159"/>
      <c r="X21" s="159"/>
      <c r="Y21" s="159"/>
      <c r="Z21" s="159"/>
    </row>
    <row r="22" spans="1:26" ht="14.25" customHeight="1" thickBot="1" x14ac:dyDescent="0.3">
      <c r="A22" s="211" t="s">
        <v>154</v>
      </c>
      <c r="B22" s="212" t="s">
        <v>155</v>
      </c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5"/>
      <c r="N22" s="215"/>
      <c r="O22" s="216"/>
      <c r="P22" s="217">
        <f>SUM(P23,P31,P44,P46,P53)</f>
        <v>56880000</v>
      </c>
      <c r="Q22" s="215"/>
      <c r="R22" s="218">
        <v>361941000</v>
      </c>
      <c r="S22" s="159"/>
      <c r="T22" s="159"/>
      <c r="U22" s="159"/>
      <c r="V22" s="159"/>
      <c r="W22" s="159"/>
      <c r="X22" s="159"/>
      <c r="Y22" s="159"/>
      <c r="Z22" s="159"/>
    </row>
    <row r="23" spans="1:26" ht="14.25" customHeight="1" x14ac:dyDescent="0.25">
      <c r="A23" s="219">
        <v>525111</v>
      </c>
      <c r="B23" s="220" t="s">
        <v>156</v>
      </c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3"/>
      <c r="N23" s="223"/>
      <c r="O23" s="224"/>
      <c r="P23" s="225">
        <f>P25+P28</f>
        <v>49104000</v>
      </c>
      <c r="Q23" s="226"/>
      <c r="R23" s="227">
        <f>R21-R22</f>
        <v>-303021000</v>
      </c>
      <c r="S23" s="228"/>
      <c r="T23" s="159"/>
      <c r="U23" s="159"/>
      <c r="V23" s="159"/>
      <c r="W23" s="159"/>
      <c r="X23" s="159"/>
      <c r="Y23" s="159"/>
      <c r="Z23" s="159"/>
    </row>
    <row r="24" spans="1:26" ht="14.25" customHeight="1" x14ac:dyDescent="0.25">
      <c r="A24" s="229"/>
      <c r="B24" s="220" t="s">
        <v>157</v>
      </c>
      <c r="C24" s="230"/>
      <c r="D24" s="230"/>
      <c r="E24" s="231"/>
      <c r="F24" s="231"/>
      <c r="G24" s="231"/>
      <c r="H24" s="231"/>
      <c r="I24" s="231"/>
      <c r="J24" s="231"/>
      <c r="K24" s="231"/>
      <c r="L24" s="231"/>
      <c r="M24" s="226"/>
      <c r="N24" s="226"/>
      <c r="O24" s="232"/>
      <c r="P24" s="232"/>
      <c r="Q24" s="226"/>
      <c r="R24" s="233"/>
      <c r="S24" s="159"/>
      <c r="T24" s="159"/>
      <c r="U24" s="159"/>
      <c r="V24" s="159"/>
      <c r="W24" s="159"/>
      <c r="X24" s="159"/>
      <c r="Y24" s="159"/>
      <c r="Z24" s="159"/>
    </row>
    <row r="25" spans="1:26" ht="14.25" customHeight="1" x14ac:dyDescent="0.25">
      <c r="A25" s="234">
        <v>185</v>
      </c>
      <c r="B25" s="235" t="s">
        <v>158</v>
      </c>
      <c r="C25" s="236"/>
      <c r="D25" s="236"/>
      <c r="E25" s="237"/>
      <c r="F25" s="237"/>
      <c r="G25" s="237"/>
      <c r="H25" s="237"/>
      <c r="I25" s="237"/>
      <c r="J25" s="237"/>
      <c r="K25" s="237"/>
      <c r="L25" s="237"/>
      <c r="M25" s="238"/>
      <c r="N25" s="238"/>
      <c r="O25" s="239"/>
      <c r="P25" s="240">
        <f>SUM(P26:P27)</f>
        <v>35280000</v>
      </c>
      <c r="Q25" s="226"/>
      <c r="R25" s="227"/>
      <c r="S25" s="159"/>
      <c r="T25" s="159"/>
      <c r="U25" s="159"/>
      <c r="V25" s="159"/>
      <c r="W25" s="159"/>
      <c r="X25" s="159"/>
      <c r="Y25" s="159"/>
      <c r="Z25" s="159"/>
    </row>
    <row r="26" spans="1:26" ht="14.25" customHeight="1" x14ac:dyDescent="0.25">
      <c r="A26" s="229"/>
      <c r="B26" s="241" t="s">
        <v>159</v>
      </c>
      <c r="C26" s="230"/>
      <c r="D26" s="230"/>
      <c r="E26" s="226">
        <v>6</v>
      </c>
      <c r="F26" s="226" t="s">
        <v>108</v>
      </c>
      <c r="G26" s="226">
        <v>5</v>
      </c>
      <c r="H26" s="226" t="s">
        <v>61</v>
      </c>
      <c r="I26" s="226">
        <v>4</v>
      </c>
      <c r="J26" s="226" t="s">
        <v>160</v>
      </c>
      <c r="K26" s="226">
        <v>12</v>
      </c>
      <c r="L26" s="226" t="s">
        <v>161</v>
      </c>
      <c r="M26" s="226">
        <f t="shared" ref="M26:M27" si="0">E26*G26*I26*K26</f>
        <v>1440</v>
      </c>
      <c r="N26" s="226" t="s">
        <v>162</v>
      </c>
      <c r="O26" s="232">
        <v>20000</v>
      </c>
      <c r="P26" s="232">
        <f>M26*O26</f>
        <v>28800000</v>
      </c>
      <c r="Q26" s="226"/>
      <c r="R26" s="233"/>
      <c r="S26" s="159"/>
      <c r="T26" s="159"/>
      <c r="U26" s="159"/>
      <c r="V26" s="159"/>
      <c r="W26" s="159"/>
      <c r="X26" s="159"/>
      <c r="Y26" s="159"/>
      <c r="Z26" s="159"/>
    </row>
    <row r="27" spans="1:26" ht="14.25" customHeight="1" x14ac:dyDescent="0.25">
      <c r="A27" s="229"/>
      <c r="B27" s="241" t="s">
        <v>163</v>
      </c>
      <c r="C27" s="230"/>
      <c r="D27" s="230"/>
      <c r="E27" s="226">
        <v>3</v>
      </c>
      <c r="F27" s="226" t="s">
        <v>108</v>
      </c>
      <c r="G27" s="226">
        <v>2</v>
      </c>
      <c r="H27" s="226" t="s">
        <v>61</v>
      </c>
      <c r="I27" s="226">
        <v>3</v>
      </c>
      <c r="J27" s="226" t="s">
        <v>160</v>
      </c>
      <c r="K27" s="226">
        <v>12</v>
      </c>
      <c r="L27" s="226" t="s">
        <v>161</v>
      </c>
      <c r="M27" s="226">
        <f t="shared" si="0"/>
        <v>216</v>
      </c>
      <c r="N27" s="226" t="s">
        <v>162</v>
      </c>
      <c r="O27" s="232">
        <v>30000</v>
      </c>
      <c r="P27" s="232">
        <f>SUM(M27*O27)</f>
        <v>6480000</v>
      </c>
      <c r="Q27" s="226"/>
      <c r="R27" s="233"/>
      <c r="S27" s="159"/>
      <c r="T27" s="159"/>
      <c r="U27" s="159"/>
      <c r="V27" s="159"/>
      <c r="W27" s="159"/>
      <c r="X27" s="159"/>
      <c r="Y27" s="159"/>
      <c r="Z27" s="159"/>
    </row>
    <row r="28" spans="1:26" ht="14.25" customHeight="1" x14ac:dyDescent="0.25">
      <c r="A28" s="234">
        <v>295</v>
      </c>
      <c r="B28" s="242" t="s">
        <v>164</v>
      </c>
      <c r="C28" s="236"/>
      <c r="D28" s="236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9"/>
      <c r="P28" s="240">
        <f>SUM(P29:P30)</f>
        <v>13824000</v>
      </c>
      <c r="Q28" s="226"/>
      <c r="R28" s="233"/>
      <c r="S28" s="159"/>
      <c r="T28" s="159"/>
      <c r="U28" s="159"/>
      <c r="V28" s="159"/>
      <c r="W28" s="159"/>
      <c r="X28" s="159"/>
      <c r="Y28" s="159"/>
      <c r="Z28" s="159"/>
    </row>
    <row r="29" spans="1:26" ht="14.25" customHeight="1" x14ac:dyDescent="0.25">
      <c r="A29" s="229"/>
      <c r="B29" s="241" t="s">
        <v>165</v>
      </c>
      <c r="C29" s="230"/>
      <c r="D29" s="230"/>
      <c r="E29" s="226">
        <v>6</v>
      </c>
      <c r="F29" s="226" t="s">
        <v>108</v>
      </c>
      <c r="G29" s="226">
        <v>5</v>
      </c>
      <c r="H29" s="226" t="s">
        <v>61</v>
      </c>
      <c r="I29" s="226">
        <v>12</v>
      </c>
      <c r="J29" s="226" t="s">
        <v>161</v>
      </c>
      <c r="K29" s="226"/>
      <c r="L29" s="226"/>
      <c r="M29" s="226">
        <f t="shared" ref="M29:M30" si="1">E29*G29*I29</f>
        <v>360</v>
      </c>
      <c r="N29" s="226" t="s">
        <v>162</v>
      </c>
      <c r="O29" s="232">
        <v>31000</v>
      </c>
      <c r="P29" s="232">
        <f>M29*O29</f>
        <v>11160000</v>
      </c>
      <c r="Q29" s="226"/>
      <c r="R29" s="233"/>
      <c r="S29" s="159"/>
      <c r="T29" s="159"/>
      <c r="U29" s="159"/>
      <c r="V29" s="159"/>
      <c r="W29" s="159"/>
      <c r="X29" s="159"/>
      <c r="Y29" s="159"/>
      <c r="Z29" s="159"/>
    </row>
    <row r="30" spans="1:26" ht="14.25" customHeight="1" x14ac:dyDescent="0.25">
      <c r="A30" s="229"/>
      <c r="B30" s="241" t="s">
        <v>166</v>
      </c>
      <c r="C30" s="230"/>
      <c r="D30" s="230"/>
      <c r="E30" s="226">
        <v>3</v>
      </c>
      <c r="F30" s="226" t="s">
        <v>108</v>
      </c>
      <c r="G30" s="226">
        <v>2</v>
      </c>
      <c r="H30" s="226" t="s">
        <v>61</v>
      </c>
      <c r="I30" s="226">
        <v>12</v>
      </c>
      <c r="J30" s="226" t="s">
        <v>161</v>
      </c>
      <c r="K30" s="226"/>
      <c r="L30" s="226"/>
      <c r="M30" s="226">
        <f t="shared" si="1"/>
        <v>72</v>
      </c>
      <c r="N30" s="226" t="s">
        <v>162</v>
      </c>
      <c r="O30" s="232">
        <v>37000</v>
      </c>
      <c r="P30" s="232">
        <f>SUM(M30*O30)</f>
        <v>2664000</v>
      </c>
      <c r="Q30" s="226"/>
      <c r="R30" s="233"/>
      <c r="S30" s="159"/>
      <c r="T30" s="159"/>
      <c r="U30" s="159"/>
      <c r="V30" s="159"/>
      <c r="W30" s="159"/>
      <c r="X30" s="159"/>
      <c r="Y30" s="159"/>
      <c r="Z30" s="159"/>
    </row>
    <row r="31" spans="1:26" ht="14.25" customHeight="1" x14ac:dyDescent="0.25">
      <c r="A31" s="243" t="s">
        <v>124</v>
      </c>
      <c r="B31" s="220" t="s">
        <v>167</v>
      </c>
      <c r="C31" s="221"/>
      <c r="D31" s="221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4"/>
      <c r="P31" s="244">
        <f>SUM(P32:P34)</f>
        <v>3380000</v>
      </c>
      <c r="Q31" s="245"/>
      <c r="R31" s="233"/>
      <c r="S31" s="159"/>
      <c r="T31" s="159"/>
      <c r="U31" s="159"/>
      <c r="V31" s="159"/>
      <c r="W31" s="159"/>
      <c r="X31" s="159"/>
      <c r="Y31" s="159"/>
      <c r="Z31" s="159"/>
    </row>
    <row r="32" spans="1:26" ht="14.25" customHeight="1" x14ac:dyDescent="0.25">
      <c r="A32" s="246">
        <v>202</v>
      </c>
      <c r="B32" s="247" t="s">
        <v>168</v>
      </c>
      <c r="C32" s="230"/>
      <c r="D32" s="230"/>
      <c r="E32" s="248">
        <v>600</v>
      </c>
      <c r="F32" s="248" t="s">
        <v>169</v>
      </c>
      <c r="G32" s="248">
        <v>1</v>
      </c>
      <c r="H32" s="248" t="s">
        <v>170</v>
      </c>
      <c r="I32" s="248"/>
      <c r="J32" s="248"/>
      <c r="K32" s="248"/>
      <c r="L32" s="248"/>
      <c r="M32" s="226">
        <f t="shared" ref="M32:M33" si="2">E32*G32</f>
        <v>600</v>
      </c>
      <c r="N32" s="226" t="s">
        <v>169</v>
      </c>
      <c r="O32" s="232">
        <v>350</v>
      </c>
      <c r="P32" s="249">
        <f t="shared" ref="P32:P33" si="3">M32*O32</f>
        <v>210000</v>
      </c>
      <c r="Q32" s="250" t="s">
        <v>171</v>
      </c>
      <c r="R32" s="251"/>
      <c r="S32" s="159"/>
      <c r="T32" s="159"/>
      <c r="U32" s="159"/>
      <c r="V32" s="159"/>
      <c r="W32" s="159"/>
      <c r="X32" s="159"/>
      <c r="Y32" s="159"/>
      <c r="Z32" s="159"/>
    </row>
    <row r="33" spans="1:26" ht="14.25" customHeight="1" x14ac:dyDescent="0.25">
      <c r="A33" s="246">
        <v>206</v>
      </c>
      <c r="B33" s="247" t="s">
        <v>172</v>
      </c>
      <c r="C33" s="230"/>
      <c r="D33" s="230"/>
      <c r="E33" s="248">
        <v>10</v>
      </c>
      <c r="F33" s="248" t="s">
        <v>173</v>
      </c>
      <c r="G33" s="248">
        <v>1</v>
      </c>
      <c r="H33" s="248" t="s">
        <v>170</v>
      </c>
      <c r="I33" s="248"/>
      <c r="J33" s="248"/>
      <c r="K33" s="248"/>
      <c r="L33" s="248"/>
      <c r="M33" s="226">
        <f t="shared" si="2"/>
        <v>10</v>
      </c>
      <c r="N33" s="226" t="s">
        <v>173</v>
      </c>
      <c r="O33" s="232">
        <v>25000</v>
      </c>
      <c r="P33" s="249">
        <f t="shared" si="3"/>
        <v>250000</v>
      </c>
      <c r="Q33" s="252" t="s">
        <v>174</v>
      </c>
      <c r="R33" s="251"/>
      <c r="S33" s="159"/>
      <c r="T33" s="159"/>
      <c r="U33" s="159"/>
      <c r="V33" s="159"/>
      <c r="W33" s="159"/>
      <c r="X33" s="159"/>
      <c r="Y33" s="159"/>
      <c r="Z33" s="159"/>
    </row>
    <row r="34" spans="1:26" ht="14.25" customHeight="1" x14ac:dyDescent="0.25">
      <c r="A34" s="234">
        <v>210</v>
      </c>
      <c r="B34" s="253" t="s">
        <v>175</v>
      </c>
      <c r="C34" s="230"/>
      <c r="D34" s="230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54"/>
      <c r="P34" s="249">
        <f>SUM(P35:P43)</f>
        <v>2920000</v>
      </c>
      <c r="Q34" s="255"/>
      <c r="R34" s="251"/>
      <c r="S34" s="159"/>
      <c r="T34" s="159"/>
      <c r="U34" s="159"/>
      <c r="V34" s="159"/>
      <c r="W34" s="159"/>
      <c r="X34" s="159"/>
      <c r="Y34" s="159"/>
      <c r="Z34" s="159"/>
    </row>
    <row r="35" spans="1:26" ht="14.25" customHeight="1" x14ac:dyDescent="0.3">
      <c r="A35" s="256"/>
      <c r="B35" s="257" t="s">
        <v>176</v>
      </c>
      <c r="C35" s="230"/>
      <c r="D35" s="230"/>
      <c r="E35" s="258">
        <v>12</v>
      </c>
      <c r="F35" s="258" t="s">
        <v>177</v>
      </c>
      <c r="G35" s="258">
        <v>1</v>
      </c>
      <c r="H35" s="258" t="s">
        <v>170</v>
      </c>
      <c r="I35" s="258"/>
      <c r="J35" s="258"/>
      <c r="K35" s="258"/>
      <c r="L35" s="258" t="s">
        <v>178</v>
      </c>
      <c r="M35" s="259">
        <f t="shared" ref="M35:M43" si="4">E35*G35</f>
        <v>12</v>
      </c>
      <c r="N35" s="259" t="s">
        <v>177</v>
      </c>
      <c r="O35" s="260">
        <v>24000</v>
      </c>
      <c r="P35" s="261">
        <f t="shared" ref="P35:P43" si="5">M35*O35</f>
        <v>288000</v>
      </c>
      <c r="Q35" s="262" t="s">
        <v>179</v>
      </c>
      <c r="R35" s="263" t="s">
        <v>180</v>
      </c>
      <c r="S35" s="159"/>
      <c r="T35" s="159"/>
      <c r="U35" s="159"/>
      <c r="V35" s="159"/>
      <c r="W35" s="159"/>
      <c r="X35" s="159"/>
      <c r="Y35" s="159"/>
      <c r="Z35" s="159"/>
    </row>
    <row r="36" spans="1:26" ht="14.25" customHeight="1" x14ac:dyDescent="0.3">
      <c r="A36" s="256"/>
      <c r="B36" s="264" t="s">
        <v>181</v>
      </c>
      <c r="C36" s="230"/>
      <c r="D36" s="230"/>
      <c r="E36" s="258">
        <v>12</v>
      </c>
      <c r="F36" s="258" t="s">
        <v>182</v>
      </c>
      <c r="G36" s="258">
        <v>1</v>
      </c>
      <c r="H36" s="258" t="s">
        <v>170</v>
      </c>
      <c r="I36" s="258"/>
      <c r="J36" s="258"/>
      <c r="K36" s="258"/>
      <c r="L36" s="258" t="s">
        <v>178</v>
      </c>
      <c r="M36" s="259">
        <f t="shared" si="4"/>
        <v>12</v>
      </c>
      <c r="N36" s="259" t="s">
        <v>182</v>
      </c>
      <c r="O36" s="265">
        <v>28000</v>
      </c>
      <c r="P36" s="261">
        <f t="shared" si="5"/>
        <v>336000</v>
      </c>
      <c r="Q36" s="262" t="s">
        <v>92</v>
      </c>
      <c r="R36" s="266" t="s">
        <v>183</v>
      </c>
      <c r="S36" s="159"/>
      <c r="T36" s="159"/>
      <c r="U36" s="159"/>
      <c r="V36" s="159"/>
      <c r="W36" s="159"/>
      <c r="X36" s="159"/>
      <c r="Y36" s="159"/>
      <c r="Z36" s="159"/>
    </row>
    <row r="37" spans="1:26" ht="14.25" customHeight="1" x14ac:dyDescent="0.3">
      <c r="A37" s="256"/>
      <c r="B37" s="267" t="s">
        <v>184</v>
      </c>
      <c r="C37" s="230"/>
      <c r="D37" s="230"/>
      <c r="E37" s="258">
        <v>12</v>
      </c>
      <c r="F37" s="258" t="s">
        <v>185</v>
      </c>
      <c r="G37" s="258">
        <v>1</v>
      </c>
      <c r="H37" s="258" t="s">
        <v>170</v>
      </c>
      <c r="I37" s="258"/>
      <c r="J37" s="258"/>
      <c r="K37" s="258"/>
      <c r="L37" s="258" t="s">
        <v>178</v>
      </c>
      <c r="M37" s="259">
        <f t="shared" si="4"/>
        <v>12</v>
      </c>
      <c r="N37" s="259" t="s">
        <v>185</v>
      </c>
      <c r="O37" s="260">
        <v>13000</v>
      </c>
      <c r="P37" s="261">
        <f t="shared" si="5"/>
        <v>156000</v>
      </c>
      <c r="Q37" s="268" t="s">
        <v>92</v>
      </c>
      <c r="R37" s="269" t="s">
        <v>186</v>
      </c>
      <c r="S37" s="159"/>
      <c r="T37" s="159"/>
      <c r="U37" s="159"/>
      <c r="V37" s="159"/>
      <c r="W37" s="159"/>
      <c r="X37" s="159"/>
      <c r="Y37" s="159"/>
      <c r="Z37" s="159"/>
    </row>
    <row r="38" spans="1:26" ht="14.25" customHeight="1" x14ac:dyDescent="0.3">
      <c r="A38" s="256"/>
      <c r="B38" s="267" t="s">
        <v>187</v>
      </c>
      <c r="C38" s="230"/>
      <c r="D38" s="230"/>
      <c r="E38" s="258">
        <v>12</v>
      </c>
      <c r="F38" s="258" t="s">
        <v>188</v>
      </c>
      <c r="G38" s="258">
        <v>1</v>
      </c>
      <c r="H38" s="258" t="s">
        <v>170</v>
      </c>
      <c r="I38" s="258"/>
      <c r="J38" s="258"/>
      <c r="K38" s="258"/>
      <c r="L38" s="258"/>
      <c r="M38" s="259">
        <f t="shared" si="4"/>
        <v>12</v>
      </c>
      <c r="N38" s="259" t="s">
        <v>189</v>
      </c>
      <c r="O38" s="260">
        <v>10000</v>
      </c>
      <c r="P38" s="261">
        <f t="shared" si="5"/>
        <v>120000</v>
      </c>
      <c r="Q38" s="268" t="s">
        <v>92</v>
      </c>
      <c r="R38" s="270" t="s">
        <v>190</v>
      </c>
      <c r="S38" s="159"/>
      <c r="T38" s="159"/>
      <c r="U38" s="159"/>
      <c r="V38" s="159"/>
      <c r="W38" s="159"/>
      <c r="X38" s="159"/>
      <c r="Y38" s="159"/>
      <c r="Z38" s="159"/>
    </row>
    <row r="39" spans="1:26" ht="14.25" customHeight="1" x14ac:dyDescent="0.3">
      <c r="A39" s="256"/>
      <c r="B39" s="271" t="s">
        <v>191</v>
      </c>
      <c r="C39" s="230"/>
      <c r="D39" s="230"/>
      <c r="E39" s="258">
        <v>6</v>
      </c>
      <c r="F39" s="258" t="s">
        <v>192</v>
      </c>
      <c r="G39" s="258">
        <v>1</v>
      </c>
      <c r="H39" s="258" t="s">
        <v>170</v>
      </c>
      <c r="I39" s="258"/>
      <c r="J39" s="258"/>
      <c r="K39" s="258"/>
      <c r="L39" s="258"/>
      <c r="M39" s="259">
        <f t="shared" si="4"/>
        <v>6</v>
      </c>
      <c r="N39" s="259" t="s">
        <v>192</v>
      </c>
      <c r="O39" s="260">
        <v>50000</v>
      </c>
      <c r="P39" s="261">
        <f t="shared" si="5"/>
        <v>300000</v>
      </c>
      <c r="Q39" s="262" t="s">
        <v>92</v>
      </c>
      <c r="R39" s="272" t="s">
        <v>193</v>
      </c>
      <c r="S39" s="159"/>
      <c r="T39" s="159"/>
      <c r="U39" s="159"/>
      <c r="V39" s="159"/>
      <c r="W39" s="159"/>
      <c r="X39" s="159"/>
      <c r="Y39" s="159"/>
      <c r="Z39" s="159"/>
    </row>
    <row r="40" spans="1:26" ht="14.25" customHeight="1" x14ac:dyDescent="0.3">
      <c r="A40" s="256"/>
      <c r="B40" s="273" t="s">
        <v>194</v>
      </c>
      <c r="C40" s="230"/>
      <c r="D40" s="230"/>
      <c r="E40" s="258">
        <v>24</v>
      </c>
      <c r="F40" s="258" t="s">
        <v>195</v>
      </c>
      <c r="G40" s="258">
        <v>1</v>
      </c>
      <c r="H40" s="258" t="s">
        <v>170</v>
      </c>
      <c r="I40" s="258"/>
      <c r="J40" s="258"/>
      <c r="K40" s="258"/>
      <c r="L40" s="258" t="s">
        <v>178</v>
      </c>
      <c r="M40" s="259">
        <f t="shared" si="4"/>
        <v>24</v>
      </c>
      <c r="N40" s="259" t="s">
        <v>195</v>
      </c>
      <c r="O40" s="274">
        <v>25000</v>
      </c>
      <c r="P40" s="261">
        <f t="shared" si="5"/>
        <v>600000</v>
      </c>
      <c r="Q40" s="262" t="s">
        <v>92</v>
      </c>
      <c r="R40" s="263" t="s">
        <v>196</v>
      </c>
      <c r="S40" s="159"/>
      <c r="T40" s="159"/>
      <c r="U40" s="159"/>
      <c r="V40" s="159"/>
      <c r="W40" s="159"/>
      <c r="X40" s="159"/>
      <c r="Y40" s="159"/>
      <c r="Z40" s="159"/>
    </row>
    <row r="41" spans="1:26" ht="14.25" customHeight="1" x14ac:dyDescent="0.3">
      <c r="A41" s="256"/>
      <c r="B41" s="257" t="s">
        <v>197</v>
      </c>
      <c r="C41" s="230"/>
      <c r="D41" s="230"/>
      <c r="E41" s="258">
        <v>12</v>
      </c>
      <c r="F41" s="258" t="s">
        <v>198</v>
      </c>
      <c r="G41" s="258">
        <v>1</v>
      </c>
      <c r="H41" s="258" t="s">
        <v>170</v>
      </c>
      <c r="I41" s="258"/>
      <c r="J41" s="258"/>
      <c r="K41" s="258"/>
      <c r="L41" s="258" t="s">
        <v>178</v>
      </c>
      <c r="M41" s="259">
        <f t="shared" si="4"/>
        <v>12</v>
      </c>
      <c r="N41" s="259" t="s">
        <v>198</v>
      </c>
      <c r="O41" s="274">
        <v>11000</v>
      </c>
      <c r="P41" s="261">
        <f t="shared" si="5"/>
        <v>132000</v>
      </c>
      <c r="Q41" s="262" t="s">
        <v>92</v>
      </c>
      <c r="R41" s="263" t="s">
        <v>199</v>
      </c>
      <c r="S41" s="159"/>
      <c r="T41" s="159"/>
      <c r="U41" s="159"/>
      <c r="V41" s="159"/>
      <c r="W41" s="159"/>
      <c r="X41" s="159"/>
      <c r="Y41" s="159"/>
      <c r="Z41" s="159"/>
    </row>
    <row r="42" spans="1:26" ht="14.25" customHeight="1" x14ac:dyDescent="0.3">
      <c r="A42" s="256"/>
      <c r="B42" s="275" t="s">
        <v>200</v>
      </c>
      <c r="C42" s="230"/>
      <c r="D42" s="230"/>
      <c r="E42" s="258">
        <v>13</v>
      </c>
      <c r="F42" s="258" t="s">
        <v>201</v>
      </c>
      <c r="G42" s="258">
        <v>1</v>
      </c>
      <c r="H42" s="258" t="s">
        <v>170</v>
      </c>
      <c r="I42" s="258"/>
      <c r="J42" s="258"/>
      <c r="K42" s="258"/>
      <c r="L42" s="258"/>
      <c r="M42" s="259">
        <f t="shared" si="4"/>
        <v>13</v>
      </c>
      <c r="N42" s="259" t="s">
        <v>201</v>
      </c>
      <c r="O42" s="274">
        <v>52000</v>
      </c>
      <c r="P42" s="261">
        <f t="shared" si="5"/>
        <v>676000</v>
      </c>
      <c r="Q42" s="268" t="s">
        <v>92</v>
      </c>
      <c r="R42" s="276" t="s">
        <v>202</v>
      </c>
      <c r="S42" s="159"/>
      <c r="T42" s="159"/>
      <c r="U42" s="159"/>
      <c r="V42" s="159"/>
      <c r="W42" s="159"/>
      <c r="X42" s="159"/>
      <c r="Y42" s="159"/>
      <c r="Z42" s="159"/>
    </row>
    <row r="43" spans="1:26" ht="14.25" customHeight="1" x14ac:dyDescent="0.3">
      <c r="A43" s="256"/>
      <c r="B43" s="277" t="s">
        <v>203</v>
      </c>
      <c r="C43" s="230"/>
      <c r="D43" s="230"/>
      <c r="E43" s="258">
        <v>12</v>
      </c>
      <c r="F43" s="258" t="s">
        <v>204</v>
      </c>
      <c r="G43" s="258">
        <v>1</v>
      </c>
      <c r="H43" s="258" t="s">
        <v>170</v>
      </c>
      <c r="I43" s="258"/>
      <c r="J43" s="258"/>
      <c r="K43" s="258"/>
      <c r="L43" s="258" t="s">
        <v>178</v>
      </c>
      <c r="M43" s="259">
        <f t="shared" si="4"/>
        <v>12</v>
      </c>
      <c r="N43" s="259" t="s">
        <v>204</v>
      </c>
      <c r="O43" s="274">
        <v>26000</v>
      </c>
      <c r="P43" s="261">
        <f t="shared" si="5"/>
        <v>312000</v>
      </c>
      <c r="Q43" s="262" t="s">
        <v>92</v>
      </c>
      <c r="R43" s="266" t="s">
        <v>205</v>
      </c>
      <c r="S43" s="159"/>
      <c r="T43" s="159"/>
      <c r="U43" s="159"/>
      <c r="V43" s="159"/>
      <c r="W43" s="159"/>
      <c r="X43" s="159"/>
      <c r="Y43" s="159"/>
      <c r="Z43" s="159"/>
    </row>
    <row r="44" spans="1:26" ht="14.25" customHeight="1" x14ac:dyDescent="0.3">
      <c r="A44" s="219">
        <v>525119</v>
      </c>
      <c r="B44" s="278" t="s">
        <v>206</v>
      </c>
      <c r="C44" s="221"/>
      <c r="D44" s="221"/>
      <c r="E44" s="279"/>
      <c r="F44" s="279"/>
      <c r="G44" s="279"/>
      <c r="H44" s="279"/>
      <c r="I44" s="279"/>
      <c r="J44" s="279"/>
      <c r="K44" s="279"/>
      <c r="L44" s="279"/>
      <c r="M44" s="279"/>
      <c r="N44" s="279"/>
      <c r="O44" s="280"/>
      <c r="P44" s="281">
        <f>P45</f>
        <v>1890000</v>
      </c>
      <c r="Q44" s="282"/>
      <c r="R44" s="283"/>
      <c r="S44" s="159"/>
      <c r="T44" s="159"/>
      <c r="U44" s="159"/>
      <c r="V44" s="159"/>
      <c r="W44" s="159"/>
      <c r="X44" s="159"/>
      <c r="Y44" s="159"/>
      <c r="Z44" s="159"/>
    </row>
    <row r="45" spans="1:26" ht="14.25" customHeight="1" x14ac:dyDescent="0.3">
      <c r="A45" s="246">
        <v>263</v>
      </c>
      <c r="B45" s="264" t="s">
        <v>207</v>
      </c>
      <c r="C45" s="230"/>
      <c r="D45" s="230"/>
      <c r="E45" s="258">
        <v>14</v>
      </c>
      <c r="F45" s="258" t="s">
        <v>208</v>
      </c>
      <c r="G45" s="258">
        <v>1</v>
      </c>
      <c r="H45" s="258" t="s">
        <v>170</v>
      </c>
      <c r="I45" s="258"/>
      <c r="J45" s="258"/>
      <c r="K45" s="258"/>
      <c r="L45" s="258"/>
      <c r="M45" s="259">
        <f>E45*G45</f>
        <v>14</v>
      </c>
      <c r="N45" s="259" t="s">
        <v>209</v>
      </c>
      <c r="O45" s="274">
        <v>135000</v>
      </c>
      <c r="P45" s="261">
        <f>M45*O45</f>
        <v>1890000</v>
      </c>
      <c r="Q45" s="284"/>
      <c r="R45" s="283"/>
      <c r="S45" s="159"/>
      <c r="T45" s="159"/>
      <c r="U45" s="159"/>
      <c r="V45" s="159"/>
      <c r="W45" s="159"/>
      <c r="X45" s="159"/>
      <c r="Y45" s="159"/>
      <c r="Z45" s="159"/>
    </row>
    <row r="46" spans="1:26" ht="14.25" customHeight="1" x14ac:dyDescent="0.25">
      <c r="A46" s="243" t="s">
        <v>210</v>
      </c>
      <c r="B46" s="285" t="s">
        <v>211</v>
      </c>
      <c r="C46" s="221"/>
      <c r="D46" s="221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86"/>
      <c r="P46" s="286">
        <f>P47</f>
        <v>2006000</v>
      </c>
      <c r="Q46" s="287"/>
      <c r="R46" s="251"/>
      <c r="S46" s="159"/>
      <c r="T46" s="159"/>
      <c r="U46" s="159"/>
      <c r="V46" s="159"/>
      <c r="W46" s="159"/>
      <c r="X46" s="159"/>
      <c r="Y46" s="159"/>
      <c r="Z46" s="159"/>
    </row>
    <row r="47" spans="1:26" ht="14.25" customHeight="1" x14ac:dyDescent="0.25">
      <c r="A47" s="288" t="s">
        <v>212</v>
      </c>
      <c r="B47" s="289" t="s">
        <v>213</v>
      </c>
      <c r="C47" s="230"/>
      <c r="D47" s="230"/>
      <c r="E47" s="226"/>
      <c r="F47" s="226" t="s">
        <v>178</v>
      </c>
      <c r="G47" s="226"/>
      <c r="H47" s="226" t="s">
        <v>178</v>
      </c>
      <c r="I47" s="226"/>
      <c r="J47" s="226" t="s">
        <v>178</v>
      </c>
      <c r="K47" s="226"/>
      <c r="L47" s="226" t="s">
        <v>178</v>
      </c>
      <c r="M47" s="226"/>
      <c r="N47" s="226" t="s">
        <v>178</v>
      </c>
      <c r="O47" s="290">
        <v>0</v>
      </c>
      <c r="P47" s="291">
        <f>SUM(P48:P52)</f>
        <v>2006000</v>
      </c>
      <c r="Q47" s="292"/>
      <c r="R47" s="293"/>
      <c r="S47" s="159"/>
      <c r="T47" s="159"/>
      <c r="U47" s="159"/>
      <c r="V47" s="159"/>
      <c r="W47" s="159"/>
      <c r="X47" s="159"/>
      <c r="Y47" s="159"/>
      <c r="Z47" s="159"/>
    </row>
    <row r="48" spans="1:26" ht="14.25" customHeight="1" x14ac:dyDescent="0.25">
      <c r="A48" s="294"/>
      <c r="B48" s="295" t="s">
        <v>214</v>
      </c>
      <c r="C48" s="230"/>
      <c r="D48" s="230"/>
      <c r="E48" s="248">
        <v>10</v>
      </c>
      <c r="F48" s="248" t="s">
        <v>215</v>
      </c>
      <c r="G48" s="248">
        <v>1</v>
      </c>
      <c r="H48" s="248" t="s">
        <v>216</v>
      </c>
      <c r="I48" s="248"/>
      <c r="J48" s="248"/>
      <c r="K48" s="248"/>
      <c r="L48" s="248" t="s">
        <v>178</v>
      </c>
      <c r="M48" s="226">
        <f t="shared" ref="M48:M52" si="6">E48*G48</f>
        <v>10</v>
      </c>
      <c r="N48" s="226" t="s">
        <v>215</v>
      </c>
      <c r="O48" s="290">
        <v>91600</v>
      </c>
      <c r="P48" s="296">
        <f t="shared" ref="P48:P52" si="7">M48*O48</f>
        <v>916000</v>
      </c>
      <c r="Q48" s="297" t="s">
        <v>92</v>
      </c>
      <c r="R48" s="298" t="s">
        <v>217</v>
      </c>
      <c r="S48" s="159"/>
      <c r="T48" s="159"/>
      <c r="U48" s="159"/>
      <c r="V48" s="159"/>
      <c r="W48" s="159"/>
      <c r="X48" s="159"/>
      <c r="Y48" s="159"/>
      <c r="Z48" s="159"/>
    </row>
    <row r="49" spans="1:26" ht="14.25" customHeight="1" x14ac:dyDescent="0.25">
      <c r="A49" s="294"/>
      <c r="B49" s="299" t="s">
        <v>218</v>
      </c>
      <c r="C49" s="230"/>
      <c r="D49" s="230"/>
      <c r="E49" s="248">
        <v>10</v>
      </c>
      <c r="F49" s="248" t="s">
        <v>215</v>
      </c>
      <c r="G49" s="248">
        <v>1</v>
      </c>
      <c r="H49" s="248" t="s">
        <v>216</v>
      </c>
      <c r="I49" s="248"/>
      <c r="J49" s="248"/>
      <c r="K49" s="248"/>
      <c r="L49" s="248" t="s">
        <v>178</v>
      </c>
      <c r="M49" s="226">
        <f t="shared" si="6"/>
        <v>10</v>
      </c>
      <c r="N49" s="226" t="s">
        <v>215</v>
      </c>
      <c r="O49" s="290">
        <v>89000</v>
      </c>
      <c r="P49" s="296">
        <f t="shared" si="7"/>
        <v>890000</v>
      </c>
      <c r="Q49" s="300" t="s">
        <v>92</v>
      </c>
      <c r="R49" s="293" t="s">
        <v>219</v>
      </c>
      <c r="S49" s="159"/>
      <c r="T49" s="159"/>
      <c r="U49" s="159"/>
      <c r="V49" s="159"/>
      <c r="W49" s="159"/>
      <c r="X49" s="159"/>
      <c r="Y49" s="159"/>
      <c r="Z49" s="159"/>
    </row>
    <row r="50" spans="1:26" ht="14.25" customHeight="1" x14ac:dyDescent="0.25">
      <c r="A50" s="294"/>
      <c r="B50" s="158" t="s">
        <v>220</v>
      </c>
      <c r="C50" s="230"/>
      <c r="D50" s="230"/>
      <c r="E50" s="248">
        <v>2</v>
      </c>
      <c r="F50" s="248" t="s">
        <v>78</v>
      </c>
      <c r="G50" s="248">
        <v>1</v>
      </c>
      <c r="H50" s="248" t="s">
        <v>216</v>
      </c>
      <c r="I50" s="248"/>
      <c r="J50" s="248"/>
      <c r="K50" s="248"/>
      <c r="L50" s="248" t="s">
        <v>178</v>
      </c>
      <c r="M50" s="226">
        <f t="shared" si="6"/>
        <v>2</v>
      </c>
      <c r="N50" s="226" t="s">
        <v>78</v>
      </c>
      <c r="O50" s="290">
        <v>45000</v>
      </c>
      <c r="P50" s="296">
        <f t="shared" si="7"/>
        <v>90000</v>
      </c>
      <c r="Q50" s="301" t="s">
        <v>221</v>
      </c>
      <c r="R50" s="302" t="s">
        <v>222</v>
      </c>
      <c r="S50" s="159"/>
      <c r="T50" s="159"/>
      <c r="U50" s="159"/>
      <c r="V50" s="159"/>
      <c r="W50" s="159"/>
      <c r="X50" s="159"/>
      <c r="Y50" s="159"/>
      <c r="Z50" s="159"/>
    </row>
    <row r="51" spans="1:26" ht="14.25" customHeight="1" x14ac:dyDescent="0.25">
      <c r="A51" s="294"/>
      <c r="B51" s="303" t="s">
        <v>223</v>
      </c>
      <c r="C51" s="230"/>
      <c r="D51" s="230"/>
      <c r="E51" s="248">
        <v>1</v>
      </c>
      <c r="F51" s="248" t="s">
        <v>78</v>
      </c>
      <c r="G51" s="248">
        <v>1</v>
      </c>
      <c r="H51" s="248" t="s">
        <v>216</v>
      </c>
      <c r="I51" s="248"/>
      <c r="J51" s="248"/>
      <c r="K51" s="248"/>
      <c r="L51" s="248" t="s">
        <v>178</v>
      </c>
      <c r="M51" s="226">
        <f t="shared" si="6"/>
        <v>1</v>
      </c>
      <c r="N51" s="226" t="s">
        <v>78</v>
      </c>
      <c r="O51" s="290">
        <v>44000</v>
      </c>
      <c r="P51" s="296">
        <f t="shared" si="7"/>
        <v>44000</v>
      </c>
      <c r="Q51" s="304">
        <v>82.32</v>
      </c>
      <c r="R51" s="302" t="s">
        <v>224</v>
      </c>
      <c r="S51" s="159"/>
      <c r="T51" s="159"/>
      <c r="U51" s="159"/>
      <c r="V51" s="159"/>
      <c r="W51" s="159"/>
      <c r="X51" s="159"/>
      <c r="Y51" s="159"/>
      <c r="Z51" s="159"/>
    </row>
    <row r="52" spans="1:26" ht="14.25" customHeight="1" x14ac:dyDescent="0.25">
      <c r="A52" s="294"/>
      <c r="B52" s="303" t="s">
        <v>225</v>
      </c>
      <c r="C52" s="230"/>
      <c r="D52" s="230"/>
      <c r="E52" s="248">
        <v>6</v>
      </c>
      <c r="F52" s="248" t="s">
        <v>78</v>
      </c>
      <c r="G52" s="248">
        <v>1</v>
      </c>
      <c r="H52" s="248" t="s">
        <v>216</v>
      </c>
      <c r="I52" s="248"/>
      <c r="J52" s="248"/>
      <c r="K52" s="248"/>
      <c r="L52" s="248" t="s">
        <v>178</v>
      </c>
      <c r="M52" s="226">
        <f t="shared" si="6"/>
        <v>6</v>
      </c>
      <c r="N52" s="226" t="s">
        <v>78</v>
      </c>
      <c r="O52" s="290">
        <v>11000</v>
      </c>
      <c r="P52" s="296">
        <f t="shared" si="7"/>
        <v>66000</v>
      </c>
      <c r="Q52" s="304" t="s">
        <v>92</v>
      </c>
      <c r="R52" s="305" t="s">
        <v>226</v>
      </c>
      <c r="S52" s="159"/>
      <c r="T52" s="159"/>
      <c r="U52" s="159"/>
      <c r="V52" s="159"/>
      <c r="W52" s="159"/>
      <c r="X52" s="159"/>
      <c r="Y52" s="159"/>
      <c r="Z52" s="159"/>
    </row>
    <row r="53" spans="1:26" ht="14.25" customHeight="1" x14ac:dyDescent="0.25">
      <c r="A53" s="306" t="s">
        <v>227</v>
      </c>
      <c r="B53" s="307" t="s">
        <v>228</v>
      </c>
      <c r="C53" s="308"/>
      <c r="D53" s="308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10"/>
      <c r="P53" s="311">
        <f>P54</f>
        <v>500000</v>
      </c>
      <c r="Q53" s="223"/>
      <c r="R53" s="251"/>
      <c r="S53" s="160"/>
      <c r="T53" s="160"/>
      <c r="U53" s="160"/>
      <c r="V53" s="160"/>
      <c r="W53" s="160"/>
      <c r="X53" s="160"/>
      <c r="Y53" s="160"/>
      <c r="Z53" s="160"/>
    </row>
    <row r="54" spans="1:26" ht="14.25" customHeight="1" x14ac:dyDescent="0.25">
      <c r="A54" s="312" t="s">
        <v>229</v>
      </c>
      <c r="B54" s="313" t="s">
        <v>230</v>
      </c>
      <c r="C54" s="314"/>
      <c r="D54" s="314"/>
      <c r="E54" s="315">
        <v>50</v>
      </c>
      <c r="F54" s="315" t="s">
        <v>169</v>
      </c>
      <c r="G54" s="315">
        <v>1</v>
      </c>
      <c r="H54" s="315" t="s">
        <v>216</v>
      </c>
      <c r="I54" s="315">
        <v>0</v>
      </c>
      <c r="J54" s="315"/>
      <c r="K54" s="315">
        <v>0</v>
      </c>
      <c r="L54" s="315"/>
      <c r="M54" s="316">
        <f>E54*G54</f>
        <v>50</v>
      </c>
      <c r="N54" s="316" t="s">
        <v>169</v>
      </c>
      <c r="O54" s="317">
        <v>10000</v>
      </c>
      <c r="P54" s="317">
        <f>M54*O54</f>
        <v>500000</v>
      </c>
      <c r="Q54" s="226"/>
      <c r="R54" s="233"/>
      <c r="S54" s="160"/>
      <c r="T54" s="160"/>
      <c r="U54" s="160"/>
      <c r="V54" s="160"/>
      <c r="W54" s="160"/>
      <c r="X54" s="160"/>
      <c r="Y54" s="160"/>
      <c r="Z54" s="160"/>
    </row>
    <row r="55" spans="1:26" ht="14.25" customHeight="1" x14ac:dyDescent="0.25">
      <c r="A55" s="318" t="s">
        <v>231</v>
      </c>
      <c r="B55" s="319" t="s">
        <v>232</v>
      </c>
      <c r="C55" s="320"/>
      <c r="D55" s="320"/>
      <c r="E55" s="321"/>
      <c r="F55" s="321"/>
      <c r="G55" s="321"/>
      <c r="H55" s="321"/>
      <c r="I55" s="321"/>
      <c r="J55" s="321"/>
      <c r="K55" s="321"/>
      <c r="L55" s="321"/>
      <c r="M55" s="321"/>
      <c r="N55" s="321"/>
      <c r="O55" s="322"/>
      <c r="P55" s="322"/>
      <c r="Q55" s="323"/>
      <c r="R55" s="324"/>
      <c r="S55" s="160"/>
      <c r="T55" s="160"/>
      <c r="U55" s="160"/>
      <c r="V55" s="160"/>
      <c r="W55" s="160"/>
      <c r="X55" s="160"/>
      <c r="Y55" s="160"/>
      <c r="Z55" s="160"/>
    </row>
    <row r="56" spans="1:26" ht="14.25" customHeight="1" x14ac:dyDescent="0.25">
      <c r="A56" s="325" t="s">
        <v>122</v>
      </c>
      <c r="B56" s="326" t="s">
        <v>233</v>
      </c>
      <c r="C56" s="327"/>
      <c r="D56" s="327"/>
      <c r="E56" s="328"/>
      <c r="F56" s="328"/>
      <c r="G56" s="328"/>
      <c r="H56" s="328"/>
      <c r="I56" s="328"/>
      <c r="J56" s="328"/>
      <c r="K56" s="328"/>
      <c r="L56" s="328"/>
      <c r="M56" s="328"/>
      <c r="N56" s="328"/>
      <c r="O56" s="329"/>
      <c r="P56" s="329">
        <f>P58</f>
        <v>2040000</v>
      </c>
      <c r="Q56" s="330"/>
      <c r="R56" s="324"/>
      <c r="S56" s="160"/>
      <c r="T56" s="160"/>
      <c r="U56" s="160"/>
      <c r="V56" s="160"/>
      <c r="W56" s="160"/>
      <c r="X56" s="160"/>
      <c r="Y56" s="160"/>
      <c r="Z56" s="160"/>
    </row>
    <row r="57" spans="1:26" ht="14.25" customHeight="1" x14ac:dyDescent="0.25">
      <c r="A57" s="331" t="s">
        <v>234</v>
      </c>
      <c r="B57" s="332" t="s">
        <v>104</v>
      </c>
      <c r="C57" s="308"/>
      <c r="D57" s="308"/>
      <c r="E57" s="333"/>
      <c r="F57" s="333"/>
      <c r="G57" s="333"/>
      <c r="H57" s="333"/>
      <c r="I57" s="333"/>
      <c r="J57" s="333"/>
      <c r="K57" s="333"/>
      <c r="L57" s="333"/>
      <c r="M57" s="333"/>
      <c r="N57" s="333"/>
      <c r="O57" s="334"/>
      <c r="P57" s="334">
        <f>P58</f>
        <v>2040000</v>
      </c>
      <c r="Q57" s="335"/>
      <c r="R57" s="324"/>
      <c r="S57" s="160"/>
      <c r="T57" s="160"/>
      <c r="U57" s="160"/>
      <c r="V57" s="160"/>
      <c r="W57" s="160"/>
      <c r="X57" s="160"/>
      <c r="Y57" s="160"/>
      <c r="Z57" s="160"/>
    </row>
    <row r="58" spans="1:26" ht="14.25" customHeight="1" x14ac:dyDescent="0.25">
      <c r="A58" s="336" t="s">
        <v>235</v>
      </c>
      <c r="B58" s="337" t="s">
        <v>236</v>
      </c>
      <c r="C58" s="338"/>
      <c r="D58" s="338"/>
      <c r="E58" s="339">
        <v>2</v>
      </c>
      <c r="F58" s="339" t="s">
        <v>237</v>
      </c>
      <c r="G58" s="339">
        <v>3</v>
      </c>
      <c r="H58" s="339" t="s">
        <v>238</v>
      </c>
      <c r="I58" s="339">
        <v>2</v>
      </c>
      <c r="J58" s="339" t="s">
        <v>239</v>
      </c>
      <c r="K58" s="339"/>
      <c r="L58" s="339"/>
      <c r="M58" s="339">
        <f>E58*G58*I58</f>
        <v>12</v>
      </c>
      <c r="N58" s="339" t="s">
        <v>48</v>
      </c>
      <c r="O58" s="340">
        <v>170000</v>
      </c>
      <c r="P58" s="340">
        <f>M58*O58</f>
        <v>2040000</v>
      </c>
      <c r="Q58" s="341"/>
      <c r="R58" s="342"/>
      <c r="S58" s="160"/>
      <c r="T58" s="160"/>
      <c r="U58" s="160"/>
      <c r="V58" s="160"/>
      <c r="W58" s="160"/>
      <c r="X58" s="160"/>
      <c r="Y58" s="160"/>
      <c r="Z58" s="160"/>
    </row>
    <row r="59" spans="1:26" ht="14.25" customHeight="1" x14ac:dyDescent="0.25">
      <c r="A59" s="160"/>
      <c r="B59" s="160"/>
      <c r="C59" s="160"/>
      <c r="D59" s="160"/>
      <c r="E59" s="162"/>
      <c r="F59" s="162"/>
      <c r="G59" s="162"/>
      <c r="H59" s="162"/>
      <c r="I59" s="162"/>
      <c r="J59" s="162"/>
      <c r="K59" s="162"/>
      <c r="L59" s="162"/>
      <c r="M59" s="343"/>
      <c r="N59" s="343"/>
      <c r="O59" s="344"/>
      <c r="P59" s="344"/>
      <c r="Q59" s="343"/>
      <c r="R59" s="345"/>
      <c r="S59" s="160"/>
      <c r="T59" s="160"/>
      <c r="U59" s="160"/>
      <c r="V59" s="160"/>
      <c r="W59" s="160"/>
      <c r="X59" s="160"/>
      <c r="Y59" s="160"/>
      <c r="Z59" s="160"/>
    </row>
    <row r="60" spans="1:26" ht="14.25" customHeight="1" x14ac:dyDescent="0.25">
      <c r="A60" s="160"/>
      <c r="B60" s="160"/>
      <c r="C60" s="160"/>
      <c r="D60" s="160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4"/>
      <c r="P60" s="164"/>
      <c r="Q60" s="166"/>
      <c r="R60" s="160"/>
      <c r="S60" s="160"/>
      <c r="T60" s="160"/>
      <c r="U60" s="160"/>
      <c r="V60" s="160"/>
      <c r="W60" s="160"/>
      <c r="X60" s="160"/>
      <c r="Y60" s="160"/>
      <c r="Z60" s="160"/>
    </row>
    <row r="61" spans="1:26" ht="14.25" customHeight="1" x14ac:dyDescent="0.25">
      <c r="A61" s="160"/>
      <c r="B61" s="160"/>
      <c r="C61" s="160"/>
      <c r="D61" s="160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4"/>
      <c r="P61" s="164"/>
      <c r="Q61" s="166"/>
      <c r="R61" s="160"/>
      <c r="S61" s="160"/>
      <c r="T61" s="160"/>
      <c r="U61" s="160"/>
      <c r="V61" s="160"/>
      <c r="W61" s="160"/>
      <c r="X61" s="160"/>
      <c r="Y61" s="160"/>
      <c r="Z61" s="160"/>
    </row>
    <row r="62" spans="1:26" ht="14.25" customHeight="1" x14ac:dyDescent="0.25">
      <c r="A62" s="160"/>
      <c r="B62" s="160"/>
      <c r="C62" s="160"/>
      <c r="D62" s="160"/>
      <c r="E62" s="162"/>
      <c r="F62" s="162"/>
      <c r="G62" s="162"/>
      <c r="H62" s="162"/>
      <c r="I62" s="162"/>
      <c r="J62" s="162"/>
      <c r="K62" s="158" t="s">
        <v>240</v>
      </c>
      <c r="L62" s="158"/>
      <c r="M62" s="158"/>
      <c r="N62" s="6"/>
      <c r="O62" s="164"/>
      <c r="P62" s="164"/>
      <c r="Q62" s="166"/>
      <c r="R62" s="160"/>
      <c r="S62" s="160"/>
      <c r="T62" s="160"/>
      <c r="U62" s="160"/>
      <c r="V62" s="160"/>
      <c r="W62" s="160"/>
      <c r="X62" s="160"/>
      <c r="Y62" s="160"/>
      <c r="Z62" s="160"/>
    </row>
    <row r="63" spans="1:26" ht="14.25" customHeight="1" x14ac:dyDescent="0.25">
      <c r="A63" s="160"/>
      <c r="B63" s="160"/>
      <c r="C63" s="160"/>
      <c r="D63" s="160"/>
      <c r="E63" s="162"/>
      <c r="F63" s="162"/>
      <c r="G63" s="162"/>
      <c r="H63" s="162"/>
      <c r="I63" s="162"/>
      <c r="J63" s="162"/>
      <c r="K63" s="158" t="s">
        <v>241</v>
      </c>
      <c r="L63" s="158"/>
      <c r="M63" s="158"/>
      <c r="N63" s="6"/>
      <c r="O63" s="164"/>
      <c r="P63" s="164"/>
      <c r="Q63" s="166"/>
      <c r="R63" s="160"/>
      <c r="S63" s="160"/>
      <c r="T63" s="160"/>
      <c r="U63" s="160"/>
      <c r="V63" s="160"/>
      <c r="W63" s="160"/>
      <c r="X63" s="160"/>
      <c r="Y63" s="160"/>
      <c r="Z63" s="160"/>
    </row>
    <row r="64" spans="1:26" ht="14.25" customHeight="1" x14ac:dyDescent="0.25">
      <c r="A64" s="160"/>
      <c r="B64" s="160"/>
      <c r="C64" s="160"/>
      <c r="D64" s="160"/>
      <c r="E64" s="162"/>
      <c r="F64" s="162"/>
      <c r="G64" s="162"/>
      <c r="H64" s="162"/>
      <c r="I64" s="162"/>
      <c r="J64" s="162"/>
      <c r="K64" s="158" t="s">
        <v>145</v>
      </c>
      <c r="L64" s="158"/>
      <c r="M64" s="158"/>
      <c r="N64" s="6"/>
      <c r="O64" s="164"/>
      <c r="P64" s="164"/>
      <c r="Q64" s="166"/>
      <c r="R64" s="160"/>
      <c r="S64" s="160"/>
      <c r="T64" s="160"/>
      <c r="U64" s="160"/>
      <c r="V64" s="160"/>
      <c r="W64" s="160"/>
      <c r="X64" s="160"/>
      <c r="Y64" s="160"/>
      <c r="Z64" s="160"/>
    </row>
    <row r="65" spans="1:26" ht="14.25" customHeight="1" x14ac:dyDescent="0.25">
      <c r="A65" s="160"/>
      <c r="B65" s="160"/>
      <c r="C65" s="160"/>
      <c r="D65" s="160"/>
      <c r="E65" s="162"/>
      <c r="F65" s="162"/>
      <c r="G65" s="162"/>
      <c r="H65" s="162"/>
      <c r="I65" s="162"/>
      <c r="J65" s="162"/>
      <c r="K65" s="158"/>
      <c r="L65" s="158"/>
      <c r="M65" s="158"/>
      <c r="N65" s="6"/>
      <c r="O65" s="164"/>
      <c r="P65" s="164"/>
      <c r="Q65" s="166"/>
      <c r="R65" s="160"/>
      <c r="S65" s="160"/>
      <c r="T65" s="160"/>
      <c r="U65" s="160"/>
      <c r="V65" s="160"/>
      <c r="W65" s="160"/>
      <c r="X65" s="160"/>
      <c r="Y65" s="160"/>
      <c r="Z65" s="160"/>
    </row>
    <row r="66" spans="1:26" ht="14.25" customHeight="1" x14ac:dyDescent="0.25">
      <c r="A66" s="160"/>
      <c r="B66" s="160"/>
      <c r="C66" s="160"/>
      <c r="D66" s="160"/>
      <c r="E66" s="162"/>
      <c r="F66" s="162"/>
      <c r="G66" s="162"/>
      <c r="H66" s="162"/>
      <c r="I66" s="162"/>
      <c r="J66" s="162"/>
      <c r="K66" s="158"/>
      <c r="L66" s="158"/>
      <c r="M66" s="158"/>
      <c r="N66" s="6"/>
      <c r="O66" s="164"/>
      <c r="P66" s="164"/>
      <c r="Q66" s="166"/>
      <c r="R66" s="160"/>
      <c r="S66" s="160"/>
      <c r="T66" s="160"/>
      <c r="U66" s="160"/>
      <c r="V66" s="160"/>
      <c r="W66" s="160"/>
      <c r="X66" s="160"/>
      <c r="Y66" s="160"/>
      <c r="Z66" s="160"/>
    </row>
    <row r="67" spans="1:26" ht="14.25" customHeight="1" x14ac:dyDescent="0.25">
      <c r="A67" s="160"/>
      <c r="B67" s="160"/>
      <c r="C67" s="160"/>
      <c r="D67" s="160"/>
      <c r="E67" s="162"/>
      <c r="F67" s="162"/>
      <c r="G67" s="162"/>
      <c r="H67" s="162"/>
      <c r="I67" s="162"/>
      <c r="J67" s="162"/>
      <c r="K67" s="158"/>
      <c r="L67" s="158"/>
      <c r="M67" s="158"/>
      <c r="N67" s="6"/>
      <c r="O67" s="164"/>
      <c r="P67" s="164"/>
      <c r="Q67" s="166"/>
      <c r="R67" s="160"/>
      <c r="S67" s="160"/>
      <c r="T67" s="160"/>
      <c r="U67" s="160"/>
      <c r="V67" s="160"/>
      <c r="W67" s="160"/>
      <c r="X67" s="160"/>
      <c r="Y67" s="160"/>
      <c r="Z67" s="160"/>
    </row>
    <row r="68" spans="1:26" ht="14.25" customHeight="1" x14ac:dyDescent="0.25">
      <c r="A68" s="160"/>
      <c r="B68" s="160"/>
      <c r="C68" s="160"/>
      <c r="D68" s="160"/>
      <c r="E68" s="162"/>
      <c r="F68" s="162"/>
      <c r="G68" s="162"/>
      <c r="H68" s="162"/>
      <c r="I68" s="162"/>
      <c r="J68" s="162"/>
      <c r="K68" s="158"/>
      <c r="L68" s="158"/>
      <c r="M68" s="158"/>
      <c r="N68" s="6"/>
      <c r="O68" s="164"/>
      <c r="P68" s="164"/>
      <c r="Q68" s="166"/>
      <c r="R68" s="160"/>
      <c r="S68" s="160"/>
      <c r="T68" s="160"/>
      <c r="U68" s="160"/>
      <c r="V68" s="160"/>
      <c r="W68" s="160"/>
      <c r="X68" s="160"/>
      <c r="Y68" s="160"/>
      <c r="Z68" s="160"/>
    </row>
    <row r="69" spans="1:26" ht="14.25" customHeight="1" x14ac:dyDescent="0.25">
      <c r="A69" s="160"/>
      <c r="B69" s="160"/>
      <c r="C69" s="160"/>
      <c r="D69" s="160"/>
      <c r="E69" s="162"/>
      <c r="F69" s="162"/>
      <c r="G69" s="162"/>
      <c r="H69" s="162"/>
      <c r="I69" s="162"/>
      <c r="J69" s="162"/>
      <c r="K69" s="347" t="s">
        <v>146</v>
      </c>
      <c r="L69" s="347"/>
      <c r="M69" s="347"/>
      <c r="N69" s="6"/>
      <c r="O69" s="164"/>
      <c r="P69" s="164"/>
      <c r="Q69" s="166"/>
      <c r="R69" s="160"/>
      <c r="S69" s="160"/>
      <c r="T69" s="160"/>
      <c r="U69" s="160"/>
      <c r="V69" s="160"/>
      <c r="W69" s="160"/>
      <c r="X69" s="160"/>
      <c r="Y69" s="160"/>
      <c r="Z69" s="160"/>
    </row>
    <row r="70" spans="1:26" ht="14.25" customHeight="1" x14ac:dyDescent="0.25">
      <c r="A70" s="160"/>
      <c r="B70" s="160"/>
      <c r="C70" s="160"/>
      <c r="D70" s="160"/>
      <c r="E70" s="162"/>
      <c r="F70" s="162"/>
      <c r="G70" s="162"/>
      <c r="H70" s="162"/>
      <c r="I70" s="162"/>
      <c r="J70" s="162"/>
      <c r="K70" s="158" t="s">
        <v>147</v>
      </c>
      <c r="L70" s="158"/>
      <c r="M70" s="158"/>
      <c r="N70" s="6"/>
      <c r="O70" s="164"/>
      <c r="P70" s="164"/>
      <c r="Q70" s="166"/>
      <c r="R70" s="160"/>
      <c r="S70" s="160"/>
      <c r="T70" s="160"/>
      <c r="U70" s="160"/>
      <c r="V70" s="160"/>
      <c r="W70" s="160"/>
      <c r="X70" s="160"/>
      <c r="Y70" s="160"/>
      <c r="Z70" s="160"/>
    </row>
    <row r="71" spans="1:26" ht="14.25" customHeight="1" x14ac:dyDescent="0.25">
      <c r="A71" s="160"/>
      <c r="B71" s="160"/>
      <c r="C71" s="160"/>
      <c r="D71" s="160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4"/>
      <c r="P71" s="164"/>
      <c r="Q71" s="166"/>
      <c r="R71" s="160"/>
      <c r="S71" s="160"/>
      <c r="T71" s="160"/>
      <c r="U71" s="160"/>
      <c r="V71" s="160"/>
      <c r="W71" s="160"/>
      <c r="X71" s="160"/>
      <c r="Y71" s="160"/>
      <c r="Z71" s="160"/>
    </row>
    <row r="72" spans="1:26" ht="14.25" customHeight="1" x14ac:dyDescent="0.25">
      <c r="A72" s="160"/>
      <c r="B72" s="160"/>
      <c r="C72" s="160"/>
      <c r="D72" s="160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4"/>
      <c r="P72" s="164"/>
      <c r="Q72" s="166"/>
      <c r="R72" s="160"/>
      <c r="S72" s="160"/>
      <c r="T72" s="160"/>
      <c r="U72" s="160"/>
      <c r="V72" s="160"/>
      <c r="W72" s="160"/>
      <c r="X72" s="160"/>
      <c r="Y72" s="160"/>
      <c r="Z72" s="160"/>
    </row>
    <row r="73" spans="1:26" ht="14.25" customHeight="1" x14ac:dyDescent="0.25">
      <c r="A73" s="160"/>
      <c r="B73" s="160"/>
      <c r="C73" s="160"/>
      <c r="D73" s="160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4"/>
      <c r="P73" s="164"/>
      <c r="Q73" s="166"/>
      <c r="R73" s="160"/>
      <c r="S73" s="160"/>
      <c r="T73" s="160"/>
      <c r="U73" s="160"/>
      <c r="V73" s="160"/>
      <c r="W73" s="160"/>
      <c r="X73" s="160"/>
      <c r="Y73" s="160"/>
      <c r="Z73" s="160"/>
    </row>
    <row r="74" spans="1:26" ht="14.25" customHeight="1" x14ac:dyDescent="0.25">
      <c r="A74" s="160"/>
      <c r="B74" s="160"/>
      <c r="C74" s="160"/>
      <c r="D74" s="160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4"/>
      <c r="P74" s="164"/>
      <c r="Q74" s="166"/>
      <c r="R74" s="160"/>
      <c r="S74" s="160"/>
      <c r="T74" s="160"/>
      <c r="U74" s="160"/>
      <c r="V74" s="160"/>
      <c r="W74" s="160"/>
      <c r="X74" s="160"/>
      <c r="Y74" s="160"/>
      <c r="Z74" s="160"/>
    </row>
    <row r="75" spans="1:26" ht="14.25" customHeight="1" x14ac:dyDescent="0.25">
      <c r="A75" s="160"/>
      <c r="B75" s="160"/>
      <c r="C75" s="160"/>
      <c r="D75" s="160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4"/>
      <c r="P75" s="164"/>
      <c r="Q75" s="166"/>
      <c r="R75" s="160"/>
      <c r="S75" s="160"/>
      <c r="T75" s="160"/>
      <c r="U75" s="160"/>
      <c r="V75" s="160"/>
      <c r="W75" s="160"/>
      <c r="X75" s="160"/>
      <c r="Y75" s="160"/>
      <c r="Z75" s="160"/>
    </row>
    <row r="76" spans="1:26" ht="14.25" customHeight="1" x14ac:dyDescent="0.25">
      <c r="A76" s="160"/>
      <c r="B76" s="160"/>
      <c r="C76" s="160"/>
      <c r="D76" s="160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4"/>
      <c r="P76" s="164"/>
      <c r="Q76" s="166"/>
      <c r="R76" s="160"/>
      <c r="S76" s="160"/>
      <c r="T76" s="160"/>
      <c r="U76" s="160"/>
      <c r="V76" s="160"/>
      <c r="W76" s="160"/>
      <c r="X76" s="160"/>
      <c r="Y76" s="160"/>
      <c r="Z76" s="160"/>
    </row>
    <row r="77" spans="1:26" ht="14.25" customHeight="1" x14ac:dyDescent="0.25">
      <c r="A77" s="160"/>
      <c r="B77" s="160"/>
      <c r="C77" s="160"/>
      <c r="D77" s="160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4"/>
      <c r="P77" s="164"/>
      <c r="Q77" s="166"/>
      <c r="R77" s="160"/>
      <c r="S77" s="160"/>
      <c r="T77" s="160"/>
      <c r="U77" s="160"/>
      <c r="V77" s="160"/>
      <c r="W77" s="160"/>
      <c r="X77" s="160"/>
      <c r="Y77" s="160"/>
      <c r="Z77" s="160"/>
    </row>
    <row r="78" spans="1:26" ht="14.25" customHeight="1" x14ac:dyDescent="0.25">
      <c r="A78" s="160"/>
      <c r="B78" s="160"/>
      <c r="C78" s="160"/>
      <c r="D78" s="160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4"/>
      <c r="P78" s="164"/>
      <c r="Q78" s="166"/>
      <c r="R78" s="160"/>
      <c r="S78" s="160"/>
      <c r="T78" s="160"/>
      <c r="U78" s="160"/>
      <c r="V78" s="160"/>
      <c r="W78" s="160"/>
      <c r="X78" s="160"/>
      <c r="Y78" s="160"/>
      <c r="Z78" s="160"/>
    </row>
    <row r="79" spans="1:26" ht="14.25" customHeight="1" x14ac:dyDescent="0.25">
      <c r="A79" s="160"/>
      <c r="B79" s="160"/>
      <c r="C79" s="160"/>
      <c r="D79" s="160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4"/>
      <c r="P79" s="164"/>
      <c r="Q79" s="166"/>
      <c r="R79" s="160"/>
      <c r="S79" s="160"/>
      <c r="T79" s="160"/>
      <c r="U79" s="160"/>
      <c r="V79" s="160"/>
      <c r="W79" s="160"/>
      <c r="X79" s="160"/>
      <c r="Y79" s="160"/>
      <c r="Z79" s="160"/>
    </row>
    <row r="80" spans="1:26" ht="14.25" customHeight="1" x14ac:dyDescent="0.25">
      <c r="A80" s="160"/>
      <c r="B80" s="160"/>
      <c r="C80" s="160"/>
      <c r="D80" s="160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4"/>
      <c r="P80" s="164"/>
      <c r="Q80" s="166"/>
      <c r="R80" s="160"/>
      <c r="S80" s="160"/>
      <c r="T80" s="160"/>
      <c r="U80" s="160"/>
      <c r="V80" s="160"/>
      <c r="W80" s="160"/>
      <c r="X80" s="160"/>
      <c r="Y80" s="160"/>
      <c r="Z80" s="160"/>
    </row>
    <row r="81" spans="1:26" ht="14.25" customHeight="1" x14ac:dyDescent="0.25">
      <c r="A81" s="160"/>
      <c r="B81" s="160"/>
      <c r="C81" s="160"/>
      <c r="D81" s="160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64"/>
      <c r="P81" s="164"/>
      <c r="Q81" s="166"/>
      <c r="R81" s="160"/>
      <c r="S81" s="160"/>
      <c r="T81" s="160"/>
      <c r="U81" s="160"/>
      <c r="V81" s="160"/>
      <c r="W81" s="160"/>
      <c r="X81" s="160"/>
      <c r="Y81" s="160"/>
      <c r="Z81" s="160"/>
    </row>
    <row r="82" spans="1:26" ht="14.25" customHeight="1" x14ac:dyDescent="0.25">
      <c r="A82" s="160"/>
      <c r="B82" s="160"/>
      <c r="C82" s="160"/>
      <c r="D82" s="160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4"/>
      <c r="P82" s="164"/>
      <c r="Q82" s="166"/>
      <c r="R82" s="160"/>
      <c r="S82" s="160"/>
      <c r="T82" s="160"/>
      <c r="U82" s="160"/>
      <c r="V82" s="160"/>
      <c r="W82" s="160"/>
      <c r="X82" s="160"/>
      <c r="Y82" s="160"/>
      <c r="Z82" s="160"/>
    </row>
    <row r="83" spans="1:26" ht="14.25" customHeight="1" x14ac:dyDescent="0.25">
      <c r="A83" s="160"/>
      <c r="B83" s="160"/>
      <c r="C83" s="160"/>
      <c r="D83" s="160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4"/>
      <c r="P83" s="164"/>
      <c r="Q83" s="166"/>
      <c r="R83" s="160"/>
      <c r="S83" s="160"/>
      <c r="T83" s="160"/>
      <c r="U83" s="160"/>
      <c r="V83" s="160"/>
      <c r="W83" s="160"/>
      <c r="X83" s="160"/>
      <c r="Y83" s="160"/>
      <c r="Z83" s="160"/>
    </row>
    <row r="84" spans="1:26" ht="14.25" customHeight="1" x14ac:dyDescent="0.25">
      <c r="A84" s="160"/>
      <c r="B84" s="160"/>
      <c r="C84" s="160"/>
      <c r="D84" s="160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4"/>
      <c r="P84" s="164"/>
      <c r="Q84" s="166"/>
      <c r="R84" s="160"/>
      <c r="S84" s="160"/>
      <c r="T84" s="160"/>
      <c r="U84" s="160"/>
      <c r="V84" s="160"/>
      <c r="W84" s="160"/>
      <c r="X84" s="160"/>
      <c r="Y84" s="160"/>
      <c r="Z84" s="160"/>
    </row>
    <row r="85" spans="1:26" ht="14.25" customHeight="1" x14ac:dyDescent="0.25">
      <c r="A85" s="160"/>
      <c r="B85" s="160"/>
      <c r="C85" s="160"/>
      <c r="D85" s="160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4"/>
      <c r="P85" s="164"/>
      <c r="Q85" s="166"/>
      <c r="R85" s="160"/>
      <c r="S85" s="160"/>
      <c r="T85" s="160"/>
      <c r="U85" s="160"/>
      <c r="V85" s="160"/>
      <c r="W85" s="160"/>
      <c r="X85" s="160"/>
      <c r="Y85" s="160"/>
      <c r="Z85" s="160"/>
    </row>
    <row r="86" spans="1:26" ht="14.25" customHeight="1" x14ac:dyDescent="0.25">
      <c r="A86" s="160"/>
      <c r="B86" s="160"/>
      <c r="C86" s="160"/>
      <c r="D86" s="160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4"/>
      <c r="P86" s="164"/>
      <c r="Q86" s="166"/>
      <c r="R86" s="160"/>
      <c r="S86" s="160"/>
      <c r="T86" s="160"/>
      <c r="U86" s="160"/>
      <c r="V86" s="160"/>
      <c r="W86" s="160"/>
      <c r="X86" s="160"/>
      <c r="Y86" s="160"/>
      <c r="Z86" s="160"/>
    </row>
    <row r="87" spans="1:26" ht="14.25" customHeight="1" x14ac:dyDescent="0.25">
      <c r="A87" s="160"/>
      <c r="B87" s="160"/>
      <c r="C87" s="160"/>
      <c r="D87" s="160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4"/>
      <c r="P87" s="164"/>
      <c r="Q87" s="166"/>
      <c r="R87" s="160"/>
      <c r="S87" s="160"/>
      <c r="T87" s="160"/>
      <c r="U87" s="160"/>
      <c r="V87" s="160"/>
      <c r="W87" s="160"/>
      <c r="X87" s="160"/>
      <c r="Y87" s="160"/>
      <c r="Z87" s="160"/>
    </row>
    <row r="88" spans="1:26" ht="14.25" customHeight="1" x14ac:dyDescent="0.25">
      <c r="A88" s="160"/>
      <c r="B88" s="160"/>
      <c r="C88" s="160"/>
      <c r="D88" s="160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64"/>
      <c r="P88" s="164"/>
      <c r="Q88" s="166"/>
      <c r="R88" s="160"/>
      <c r="S88" s="160"/>
      <c r="T88" s="160"/>
      <c r="U88" s="160"/>
      <c r="V88" s="160"/>
      <c r="W88" s="160"/>
      <c r="X88" s="160"/>
      <c r="Y88" s="160"/>
      <c r="Z88" s="160"/>
    </row>
    <row r="89" spans="1:26" ht="14.25" customHeight="1" x14ac:dyDescent="0.25">
      <c r="A89" s="160"/>
      <c r="B89" s="160"/>
      <c r="C89" s="160"/>
      <c r="D89" s="160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64"/>
      <c r="P89" s="164"/>
      <c r="Q89" s="166"/>
      <c r="R89" s="160"/>
      <c r="S89" s="160"/>
      <c r="T89" s="160"/>
      <c r="U89" s="160"/>
      <c r="V89" s="160"/>
      <c r="W89" s="160"/>
      <c r="X89" s="160"/>
      <c r="Y89" s="160"/>
      <c r="Z89" s="160"/>
    </row>
    <row r="90" spans="1:26" ht="14.25" customHeight="1" x14ac:dyDescent="0.25">
      <c r="A90" s="160"/>
      <c r="B90" s="160"/>
      <c r="C90" s="160"/>
      <c r="D90" s="160"/>
      <c r="E90" s="162"/>
      <c r="F90" s="162"/>
      <c r="G90" s="162"/>
      <c r="H90" s="162"/>
      <c r="I90" s="162"/>
      <c r="J90" s="162"/>
      <c r="K90" s="162"/>
      <c r="L90" s="162"/>
      <c r="M90" s="162"/>
      <c r="N90" s="162"/>
      <c r="O90" s="164"/>
      <c r="P90" s="164"/>
      <c r="Q90" s="166"/>
      <c r="R90" s="160"/>
      <c r="S90" s="160"/>
      <c r="T90" s="160"/>
      <c r="U90" s="160"/>
      <c r="V90" s="160"/>
      <c r="W90" s="160"/>
      <c r="X90" s="160"/>
      <c r="Y90" s="160"/>
      <c r="Z90" s="160"/>
    </row>
    <row r="91" spans="1:26" ht="14.25" customHeight="1" x14ac:dyDescent="0.25">
      <c r="A91" s="160"/>
      <c r="B91" s="160"/>
      <c r="C91" s="160"/>
      <c r="D91" s="160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4"/>
      <c r="P91" s="164"/>
      <c r="Q91" s="166"/>
      <c r="R91" s="160"/>
      <c r="S91" s="160"/>
      <c r="T91" s="160"/>
      <c r="U91" s="160"/>
      <c r="V91" s="160"/>
      <c r="W91" s="160"/>
      <c r="X91" s="160"/>
      <c r="Y91" s="160"/>
      <c r="Z91" s="160"/>
    </row>
    <row r="92" spans="1:26" ht="14.25" customHeight="1" x14ac:dyDescent="0.25">
      <c r="A92" s="160"/>
      <c r="B92" s="160"/>
      <c r="C92" s="160"/>
      <c r="D92" s="160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4"/>
      <c r="P92" s="164"/>
      <c r="Q92" s="166"/>
      <c r="R92" s="160"/>
      <c r="S92" s="160"/>
      <c r="T92" s="160"/>
      <c r="U92" s="160"/>
      <c r="V92" s="160"/>
      <c r="W92" s="160"/>
      <c r="X92" s="160"/>
      <c r="Y92" s="160"/>
      <c r="Z92" s="160"/>
    </row>
    <row r="93" spans="1:26" ht="14.25" customHeight="1" x14ac:dyDescent="0.25">
      <c r="A93" s="160"/>
      <c r="B93" s="160"/>
      <c r="C93" s="160"/>
      <c r="D93" s="160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4"/>
      <c r="P93" s="164"/>
      <c r="Q93" s="166"/>
      <c r="R93" s="160"/>
      <c r="S93" s="160"/>
      <c r="T93" s="160"/>
      <c r="U93" s="160"/>
      <c r="V93" s="160"/>
      <c r="W93" s="160"/>
      <c r="X93" s="160"/>
      <c r="Y93" s="160"/>
      <c r="Z93" s="160"/>
    </row>
    <row r="94" spans="1:26" ht="14.25" customHeight="1" x14ac:dyDescent="0.25">
      <c r="A94" s="160"/>
      <c r="B94" s="160"/>
      <c r="C94" s="160"/>
      <c r="D94" s="160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64"/>
      <c r="P94" s="164"/>
      <c r="Q94" s="166"/>
      <c r="R94" s="160"/>
      <c r="S94" s="160"/>
      <c r="T94" s="160"/>
      <c r="U94" s="160"/>
      <c r="V94" s="160"/>
      <c r="W94" s="160"/>
      <c r="X94" s="160"/>
      <c r="Y94" s="160"/>
      <c r="Z94" s="160"/>
    </row>
    <row r="95" spans="1:26" ht="14.25" customHeight="1" x14ac:dyDescent="0.25">
      <c r="A95" s="160"/>
      <c r="B95" s="160"/>
      <c r="C95" s="160"/>
      <c r="D95" s="160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4"/>
      <c r="P95" s="164"/>
      <c r="Q95" s="166"/>
      <c r="R95" s="160"/>
      <c r="S95" s="160"/>
      <c r="T95" s="160"/>
      <c r="U95" s="160"/>
      <c r="V95" s="160"/>
      <c r="W95" s="160"/>
      <c r="X95" s="160"/>
      <c r="Y95" s="160"/>
      <c r="Z95" s="160"/>
    </row>
    <row r="96" spans="1:26" ht="14.25" customHeight="1" x14ac:dyDescent="0.25">
      <c r="A96" s="160"/>
      <c r="B96" s="160"/>
      <c r="C96" s="160"/>
      <c r="D96" s="160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4"/>
      <c r="P96" s="164"/>
      <c r="Q96" s="166"/>
      <c r="R96" s="160"/>
      <c r="S96" s="160"/>
      <c r="T96" s="160"/>
      <c r="U96" s="160"/>
      <c r="V96" s="160"/>
      <c r="W96" s="160"/>
      <c r="X96" s="160"/>
      <c r="Y96" s="160"/>
      <c r="Z96" s="160"/>
    </row>
    <row r="97" spans="1:26" ht="14.25" customHeight="1" x14ac:dyDescent="0.25">
      <c r="A97" s="160"/>
      <c r="B97" s="160"/>
      <c r="C97" s="160"/>
      <c r="D97" s="160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4"/>
      <c r="P97" s="164"/>
      <c r="Q97" s="166"/>
      <c r="R97" s="160"/>
      <c r="S97" s="160"/>
      <c r="T97" s="160"/>
      <c r="U97" s="160"/>
      <c r="V97" s="160"/>
      <c r="W97" s="160"/>
      <c r="X97" s="160"/>
      <c r="Y97" s="160"/>
      <c r="Z97" s="160"/>
    </row>
    <row r="98" spans="1:26" ht="14.25" customHeight="1" x14ac:dyDescent="0.25">
      <c r="A98" s="160"/>
      <c r="B98" s="160"/>
      <c r="C98" s="160"/>
      <c r="D98" s="160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4"/>
      <c r="P98" s="164"/>
      <c r="Q98" s="166"/>
      <c r="R98" s="160"/>
      <c r="S98" s="160"/>
      <c r="T98" s="160"/>
      <c r="U98" s="160"/>
      <c r="V98" s="160"/>
      <c r="W98" s="160"/>
      <c r="X98" s="160"/>
      <c r="Y98" s="160"/>
      <c r="Z98" s="160"/>
    </row>
    <row r="99" spans="1:26" ht="14.25" customHeight="1" x14ac:dyDescent="0.25">
      <c r="A99" s="160"/>
      <c r="B99" s="160"/>
      <c r="C99" s="160"/>
      <c r="D99" s="160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4"/>
      <c r="P99" s="164"/>
      <c r="Q99" s="166"/>
      <c r="R99" s="160"/>
      <c r="S99" s="160"/>
      <c r="T99" s="160"/>
      <c r="U99" s="160"/>
      <c r="V99" s="160"/>
      <c r="W99" s="160"/>
      <c r="X99" s="160"/>
      <c r="Y99" s="160"/>
      <c r="Z99" s="160"/>
    </row>
    <row r="100" spans="1:26" ht="14.25" customHeight="1" x14ac:dyDescent="0.25">
      <c r="A100" s="160"/>
      <c r="B100" s="160"/>
      <c r="C100" s="160"/>
      <c r="D100" s="160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4"/>
      <c r="P100" s="164"/>
      <c r="Q100" s="166"/>
      <c r="R100" s="160"/>
      <c r="S100" s="160"/>
      <c r="T100" s="160"/>
      <c r="U100" s="160"/>
      <c r="V100" s="160"/>
      <c r="W100" s="160"/>
      <c r="X100" s="160"/>
      <c r="Y100" s="160"/>
      <c r="Z100" s="160"/>
    </row>
    <row r="101" spans="1:26" ht="14.25" customHeight="1" x14ac:dyDescent="0.25">
      <c r="A101" s="160"/>
      <c r="B101" s="160"/>
      <c r="C101" s="160"/>
      <c r="D101" s="160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4"/>
      <c r="P101" s="164"/>
      <c r="Q101" s="166"/>
      <c r="R101" s="160"/>
      <c r="S101" s="160"/>
      <c r="T101" s="160"/>
      <c r="U101" s="160"/>
      <c r="V101" s="160"/>
      <c r="W101" s="160"/>
      <c r="X101" s="160"/>
      <c r="Y101" s="160"/>
      <c r="Z101" s="160"/>
    </row>
    <row r="102" spans="1:26" ht="14.25" customHeight="1" x14ac:dyDescent="0.25">
      <c r="A102" s="160"/>
      <c r="B102" s="160"/>
      <c r="C102" s="160"/>
      <c r="D102" s="160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4"/>
      <c r="P102" s="164"/>
      <c r="Q102" s="166"/>
      <c r="R102" s="160"/>
      <c r="S102" s="160"/>
      <c r="T102" s="160"/>
      <c r="U102" s="160"/>
      <c r="V102" s="160"/>
      <c r="W102" s="160"/>
      <c r="X102" s="160"/>
      <c r="Y102" s="160"/>
      <c r="Z102" s="160"/>
    </row>
    <row r="103" spans="1:26" ht="14.25" customHeight="1" x14ac:dyDescent="0.25">
      <c r="A103" s="160"/>
      <c r="B103" s="160"/>
      <c r="C103" s="160"/>
      <c r="D103" s="160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4"/>
      <c r="P103" s="164"/>
      <c r="Q103" s="166"/>
      <c r="R103" s="160"/>
      <c r="S103" s="160"/>
      <c r="T103" s="160"/>
      <c r="U103" s="160"/>
      <c r="V103" s="160"/>
      <c r="W103" s="160"/>
      <c r="X103" s="160"/>
      <c r="Y103" s="160"/>
      <c r="Z103" s="160"/>
    </row>
    <row r="104" spans="1:26" ht="14.25" customHeight="1" x14ac:dyDescent="0.25">
      <c r="A104" s="160"/>
      <c r="B104" s="160"/>
      <c r="C104" s="160"/>
      <c r="D104" s="160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4"/>
      <c r="P104" s="164"/>
      <c r="Q104" s="166"/>
      <c r="R104" s="160"/>
      <c r="S104" s="160"/>
      <c r="T104" s="160"/>
      <c r="U104" s="160"/>
      <c r="V104" s="160"/>
      <c r="W104" s="160"/>
      <c r="X104" s="160"/>
      <c r="Y104" s="160"/>
      <c r="Z104" s="160"/>
    </row>
    <row r="105" spans="1:26" ht="14.25" customHeight="1" x14ac:dyDescent="0.25">
      <c r="A105" s="160"/>
      <c r="B105" s="160"/>
      <c r="C105" s="160"/>
      <c r="D105" s="160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4"/>
      <c r="P105" s="164"/>
      <c r="Q105" s="166"/>
      <c r="R105" s="160"/>
      <c r="S105" s="160"/>
      <c r="T105" s="160"/>
      <c r="U105" s="160"/>
      <c r="V105" s="160"/>
      <c r="W105" s="160"/>
      <c r="X105" s="160"/>
      <c r="Y105" s="160"/>
      <c r="Z105" s="160"/>
    </row>
    <row r="106" spans="1:26" ht="14.25" customHeight="1" x14ac:dyDescent="0.25">
      <c r="A106" s="160"/>
      <c r="B106" s="160"/>
      <c r="C106" s="160"/>
      <c r="D106" s="160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4"/>
      <c r="P106" s="164"/>
      <c r="Q106" s="166"/>
      <c r="R106" s="160"/>
      <c r="S106" s="160"/>
      <c r="T106" s="160"/>
      <c r="U106" s="160"/>
      <c r="V106" s="160"/>
      <c r="W106" s="160"/>
      <c r="X106" s="160"/>
      <c r="Y106" s="160"/>
      <c r="Z106" s="160"/>
    </row>
    <row r="107" spans="1:26" ht="14.25" customHeight="1" x14ac:dyDescent="0.25">
      <c r="A107" s="160"/>
      <c r="B107" s="160"/>
      <c r="C107" s="160"/>
      <c r="D107" s="160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4"/>
      <c r="P107" s="164"/>
      <c r="Q107" s="166"/>
      <c r="R107" s="160"/>
      <c r="S107" s="160"/>
      <c r="T107" s="160"/>
      <c r="U107" s="160"/>
      <c r="V107" s="160"/>
      <c r="W107" s="160"/>
      <c r="X107" s="160"/>
      <c r="Y107" s="160"/>
      <c r="Z107" s="160"/>
    </row>
    <row r="108" spans="1:26" ht="14.25" customHeight="1" x14ac:dyDescent="0.25">
      <c r="A108" s="160"/>
      <c r="B108" s="160"/>
      <c r="C108" s="160"/>
      <c r="D108" s="160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4"/>
      <c r="P108" s="164"/>
      <c r="Q108" s="166"/>
      <c r="R108" s="160"/>
      <c r="S108" s="160"/>
      <c r="T108" s="160"/>
      <c r="U108" s="160"/>
      <c r="V108" s="160"/>
      <c r="W108" s="160"/>
      <c r="X108" s="160"/>
      <c r="Y108" s="160"/>
      <c r="Z108" s="160"/>
    </row>
    <row r="109" spans="1:26" ht="14.25" customHeight="1" x14ac:dyDescent="0.25">
      <c r="A109" s="160"/>
      <c r="B109" s="160"/>
      <c r="C109" s="160"/>
      <c r="D109" s="160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4"/>
      <c r="P109" s="164"/>
      <c r="Q109" s="166"/>
      <c r="R109" s="160"/>
      <c r="S109" s="160"/>
      <c r="T109" s="160"/>
      <c r="U109" s="160"/>
      <c r="V109" s="160"/>
      <c r="W109" s="160"/>
      <c r="X109" s="160"/>
      <c r="Y109" s="160"/>
      <c r="Z109" s="160"/>
    </row>
    <row r="110" spans="1:26" ht="14.25" customHeight="1" x14ac:dyDescent="0.25">
      <c r="A110" s="160"/>
      <c r="B110" s="160"/>
      <c r="C110" s="160"/>
      <c r="D110" s="160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4"/>
      <c r="P110" s="164"/>
      <c r="Q110" s="166"/>
      <c r="R110" s="160"/>
      <c r="S110" s="160"/>
      <c r="T110" s="160"/>
      <c r="U110" s="160"/>
      <c r="V110" s="160"/>
      <c r="W110" s="160"/>
      <c r="X110" s="160"/>
      <c r="Y110" s="160"/>
      <c r="Z110" s="160"/>
    </row>
    <row r="111" spans="1:26" ht="14.25" customHeight="1" x14ac:dyDescent="0.25">
      <c r="A111" s="160"/>
      <c r="B111" s="160"/>
      <c r="C111" s="160"/>
      <c r="D111" s="160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4"/>
      <c r="P111" s="164"/>
      <c r="Q111" s="166"/>
      <c r="R111" s="160"/>
      <c r="S111" s="160"/>
      <c r="T111" s="160"/>
      <c r="U111" s="160"/>
      <c r="V111" s="160"/>
      <c r="W111" s="160"/>
      <c r="X111" s="160"/>
      <c r="Y111" s="160"/>
      <c r="Z111" s="160"/>
    </row>
    <row r="112" spans="1:26" ht="14.25" customHeight="1" x14ac:dyDescent="0.25">
      <c r="A112" s="160"/>
      <c r="B112" s="160"/>
      <c r="C112" s="160"/>
      <c r="D112" s="160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4"/>
      <c r="P112" s="164"/>
      <c r="Q112" s="166"/>
      <c r="R112" s="160"/>
      <c r="S112" s="160"/>
      <c r="T112" s="160"/>
      <c r="U112" s="160"/>
      <c r="V112" s="160"/>
      <c r="W112" s="160"/>
      <c r="X112" s="160"/>
      <c r="Y112" s="160"/>
      <c r="Z112" s="160"/>
    </row>
    <row r="113" spans="1:26" ht="14.25" customHeight="1" x14ac:dyDescent="0.25">
      <c r="A113" s="160"/>
      <c r="B113" s="160"/>
      <c r="C113" s="160"/>
      <c r="D113" s="160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4"/>
      <c r="P113" s="164"/>
      <c r="Q113" s="166"/>
      <c r="R113" s="160"/>
      <c r="S113" s="160"/>
      <c r="T113" s="160"/>
      <c r="U113" s="160"/>
      <c r="V113" s="160"/>
      <c r="W113" s="160"/>
      <c r="X113" s="160"/>
      <c r="Y113" s="160"/>
      <c r="Z113" s="160"/>
    </row>
    <row r="114" spans="1:26" ht="14.25" customHeight="1" x14ac:dyDescent="0.25">
      <c r="A114" s="160"/>
      <c r="B114" s="160"/>
      <c r="C114" s="160"/>
      <c r="D114" s="160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4"/>
      <c r="P114" s="164"/>
      <c r="Q114" s="166"/>
      <c r="R114" s="160"/>
      <c r="S114" s="160"/>
      <c r="T114" s="160"/>
      <c r="U114" s="160"/>
      <c r="V114" s="160"/>
      <c r="W114" s="160"/>
      <c r="X114" s="160"/>
      <c r="Y114" s="160"/>
      <c r="Z114" s="160"/>
    </row>
    <row r="115" spans="1:26" ht="14.25" customHeight="1" x14ac:dyDescent="0.25">
      <c r="A115" s="160"/>
      <c r="B115" s="160"/>
      <c r="C115" s="160"/>
      <c r="D115" s="160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4"/>
      <c r="P115" s="164"/>
      <c r="Q115" s="166"/>
      <c r="R115" s="160"/>
      <c r="S115" s="160"/>
      <c r="T115" s="160"/>
      <c r="U115" s="160"/>
      <c r="V115" s="160"/>
      <c r="W115" s="160"/>
      <c r="X115" s="160"/>
      <c r="Y115" s="160"/>
      <c r="Z115" s="160"/>
    </row>
    <row r="116" spans="1:26" ht="14.25" customHeight="1" x14ac:dyDescent="0.25">
      <c r="A116" s="160"/>
      <c r="B116" s="160"/>
      <c r="C116" s="160"/>
      <c r="D116" s="160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4"/>
      <c r="P116" s="164"/>
      <c r="Q116" s="166"/>
      <c r="R116" s="160"/>
      <c r="S116" s="160"/>
      <c r="T116" s="160"/>
      <c r="U116" s="160"/>
      <c r="V116" s="160"/>
      <c r="W116" s="160"/>
      <c r="X116" s="160"/>
      <c r="Y116" s="160"/>
      <c r="Z116" s="160"/>
    </row>
    <row r="117" spans="1:26" ht="14.25" customHeight="1" x14ac:dyDescent="0.25">
      <c r="A117" s="160"/>
      <c r="B117" s="160"/>
      <c r="C117" s="160"/>
      <c r="D117" s="160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4"/>
      <c r="P117" s="164"/>
      <c r="Q117" s="166"/>
      <c r="R117" s="160"/>
      <c r="S117" s="160"/>
      <c r="T117" s="160"/>
      <c r="U117" s="160"/>
      <c r="V117" s="160"/>
      <c r="W117" s="160"/>
      <c r="X117" s="160"/>
      <c r="Y117" s="160"/>
      <c r="Z117" s="160"/>
    </row>
    <row r="118" spans="1:26" ht="14.25" customHeight="1" x14ac:dyDescent="0.25">
      <c r="A118" s="160"/>
      <c r="B118" s="160"/>
      <c r="C118" s="160"/>
      <c r="D118" s="160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4"/>
      <c r="P118" s="164"/>
      <c r="Q118" s="166"/>
      <c r="R118" s="160"/>
      <c r="S118" s="160"/>
      <c r="T118" s="160"/>
      <c r="U118" s="160"/>
      <c r="V118" s="160"/>
      <c r="W118" s="160"/>
      <c r="X118" s="160"/>
      <c r="Y118" s="160"/>
      <c r="Z118" s="160"/>
    </row>
    <row r="119" spans="1:26" ht="14.25" customHeight="1" x14ac:dyDescent="0.25">
      <c r="A119" s="160"/>
      <c r="B119" s="160"/>
      <c r="C119" s="160"/>
      <c r="D119" s="160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4"/>
      <c r="P119" s="164"/>
      <c r="Q119" s="166"/>
      <c r="R119" s="160"/>
      <c r="S119" s="160"/>
      <c r="T119" s="160"/>
      <c r="U119" s="160"/>
      <c r="V119" s="160"/>
      <c r="W119" s="160"/>
      <c r="X119" s="160"/>
      <c r="Y119" s="160"/>
      <c r="Z119" s="160"/>
    </row>
    <row r="120" spans="1:26" ht="14.25" customHeight="1" x14ac:dyDescent="0.25">
      <c r="A120" s="160"/>
      <c r="B120" s="160"/>
      <c r="C120" s="160"/>
      <c r="D120" s="160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4"/>
      <c r="P120" s="164"/>
      <c r="Q120" s="166"/>
      <c r="R120" s="160"/>
      <c r="S120" s="160"/>
      <c r="T120" s="160"/>
      <c r="U120" s="160"/>
      <c r="V120" s="160"/>
      <c r="W120" s="160"/>
      <c r="X120" s="160"/>
      <c r="Y120" s="160"/>
      <c r="Z120" s="160"/>
    </row>
    <row r="121" spans="1:26" ht="14.25" customHeight="1" x14ac:dyDescent="0.25">
      <c r="A121" s="160"/>
      <c r="B121" s="160"/>
      <c r="C121" s="160"/>
      <c r="D121" s="160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4"/>
      <c r="P121" s="164"/>
      <c r="Q121" s="166"/>
      <c r="R121" s="160"/>
      <c r="S121" s="160"/>
      <c r="T121" s="160"/>
      <c r="U121" s="160"/>
      <c r="V121" s="160"/>
      <c r="W121" s="160"/>
      <c r="X121" s="160"/>
      <c r="Y121" s="160"/>
      <c r="Z121" s="160"/>
    </row>
    <row r="122" spans="1:26" ht="14.25" customHeight="1" x14ac:dyDescent="0.25">
      <c r="A122" s="160"/>
      <c r="B122" s="160"/>
      <c r="C122" s="160"/>
      <c r="D122" s="160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4"/>
      <c r="P122" s="164"/>
      <c r="Q122" s="166"/>
      <c r="R122" s="160"/>
      <c r="S122" s="160"/>
      <c r="T122" s="160"/>
      <c r="U122" s="160"/>
      <c r="V122" s="160"/>
      <c r="W122" s="160"/>
      <c r="X122" s="160"/>
      <c r="Y122" s="160"/>
      <c r="Z122" s="160"/>
    </row>
    <row r="123" spans="1:26" ht="14.25" customHeight="1" x14ac:dyDescent="0.25">
      <c r="A123" s="160"/>
      <c r="B123" s="160"/>
      <c r="C123" s="160"/>
      <c r="D123" s="160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4"/>
      <c r="P123" s="164"/>
      <c r="Q123" s="166"/>
      <c r="R123" s="160"/>
      <c r="S123" s="160"/>
      <c r="T123" s="160"/>
      <c r="U123" s="160"/>
      <c r="V123" s="160"/>
      <c r="W123" s="160"/>
      <c r="X123" s="160"/>
      <c r="Y123" s="160"/>
      <c r="Z123" s="160"/>
    </row>
    <row r="124" spans="1:26" ht="14.25" customHeight="1" x14ac:dyDescent="0.25">
      <c r="A124" s="160"/>
      <c r="B124" s="160"/>
      <c r="C124" s="160"/>
      <c r="D124" s="160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4"/>
      <c r="P124" s="164"/>
      <c r="Q124" s="166"/>
      <c r="R124" s="160"/>
      <c r="S124" s="160"/>
      <c r="T124" s="160"/>
      <c r="U124" s="160"/>
      <c r="V124" s="160"/>
      <c r="W124" s="160"/>
      <c r="X124" s="160"/>
      <c r="Y124" s="160"/>
      <c r="Z124" s="160"/>
    </row>
    <row r="125" spans="1:26" ht="14.25" customHeight="1" x14ac:dyDescent="0.25">
      <c r="A125" s="160"/>
      <c r="B125" s="160"/>
      <c r="C125" s="160"/>
      <c r="D125" s="160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4"/>
      <c r="P125" s="164"/>
      <c r="Q125" s="166"/>
      <c r="R125" s="160"/>
      <c r="S125" s="160"/>
      <c r="T125" s="160"/>
      <c r="U125" s="160"/>
      <c r="V125" s="160"/>
      <c r="W125" s="160"/>
      <c r="X125" s="160"/>
      <c r="Y125" s="160"/>
      <c r="Z125" s="160"/>
    </row>
    <row r="126" spans="1:26" ht="14.25" customHeight="1" x14ac:dyDescent="0.25">
      <c r="A126" s="160"/>
      <c r="B126" s="160"/>
      <c r="C126" s="160"/>
      <c r="D126" s="160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4"/>
      <c r="P126" s="164"/>
      <c r="Q126" s="166"/>
      <c r="R126" s="160"/>
      <c r="S126" s="160"/>
      <c r="T126" s="160"/>
      <c r="U126" s="160"/>
      <c r="V126" s="160"/>
      <c r="W126" s="160"/>
      <c r="X126" s="160"/>
      <c r="Y126" s="160"/>
      <c r="Z126" s="160"/>
    </row>
    <row r="127" spans="1:26" ht="14.25" customHeight="1" x14ac:dyDescent="0.25">
      <c r="A127" s="160"/>
      <c r="B127" s="160"/>
      <c r="C127" s="160"/>
      <c r="D127" s="160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4"/>
      <c r="P127" s="164"/>
      <c r="Q127" s="166"/>
      <c r="R127" s="160"/>
      <c r="S127" s="160"/>
      <c r="T127" s="160"/>
      <c r="U127" s="160"/>
      <c r="V127" s="160"/>
      <c r="W127" s="160"/>
      <c r="X127" s="160"/>
      <c r="Y127" s="160"/>
      <c r="Z127" s="160"/>
    </row>
    <row r="128" spans="1:26" ht="14.25" customHeight="1" x14ac:dyDescent="0.25">
      <c r="A128" s="160"/>
      <c r="B128" s="160"/>
      <c r="C128" s="160"/>
      <c r="D128" s="160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4"/>
      <c r="P128" s="164"/>
      <c r="Q128" s="166"/>
      <c r="R128" s="160"/>
      <c r="S128" s="160"/>
      <c r="T128" s="160"/>
      <c r="U128" s="160"/>
      <c r="V128" s="160"/>
      <c r="W128" s="160"/>
      <c r="X128" s="160"/>
      <c r="Y128" s="160"/>
      <c r="Z128" s="160"/>
    </row>
    <row r="129" spans="1:26" ht="14.25" customHeight="1" x14ac:dyDescent="0.25">
      <c r="A129" s="160"/>
      <c r="B129" s="160"/>
      <c r="C129" s="160"/>
      <c r="D129" s="160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4"/>
      <c r="P129" s="164"/>
      <c r="Q129" s="166"/>
      <c r="R129" s="160"/>
      <c r="S129" s="160"/>
      <c r="T129" s="160"/>
      <c r="U129" s="160"/>
      <c r="V129" s="160"/>
      <c r="W129" s="160"/>
      <c r="X129" s="160"/>
      <c r="Y129" s="160"/>
      <c r="Z129" s="160"/>
    </row>
    <row r="130" spans="1:26" ht="14.25" customHeight="1" x14ac:dyDescent="0.25">
      <c r="A130" s="160"/>
      <c r="B130" s="160"/>
      <c r="C130" s="160"/>
      <c r="D130" s="160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4"/>
      <c r="P130" s="164"/>
      <c r="Q130" s="166"/>
      <c r="R130" s="160"/>
      <c r="S130" s="160"/>
      <c r="T130" s="160"/>
      <c r="U130" s="160"/>
      <c r="V130" s="160"/>
      <c r="W130" s="160"/>
      <c r="X130" s="160"/>
      <c r="Y130" s="160"/>
      <c r="Z130" s="160"/>
    </row>
    <row r="131" spans="1:26" ht="14.25" customHeight="1" x14ac:dyDescent="0.25">
      <c r="A131" s="160"/>
      <c r="B131" s="160"/>
      <c r="C131" s="160"/>
      <c r="D131" s="160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4"/>
      <c r="P131" s="164"/>
      <c r="Q131" s="166"/>
      <c r="R131" s="160"/>
      <c r="S131" s="160"/>
      <c r="T131" s="160"/>
      <c r="U131" s="160"/>
      <c r="V131" s="160"/>
      <c r="W131" s="160"/>
      <c r="X131" s="160"/>
      <c r="Y131" s="160"/>
      <c r="Z131" s="160"/>
    </row>
    <row r="132" spans="1:26" ht="14.25" customHeight="1" x14ac:dyDescent="0.25">
      <c r="A132" s="160"/>
      <c r="B132" s="160"/>
      <c r="C132" s="160"/>
      <c r="D132" s="160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4"/>
      <c r="P132" s="164"/>
      <c r="Q132" s="166"/>
      <c r="R132" s="160"/>
      <c r="S132" s="160"/>
      <c r="T132" s="160"/>
      <c r="U132" s="160"/>
      <c r="V132" s="160"/>
      <c r="W132" s="160"/>
      <c r="X132" s="160"/>
      <c r="Y132" s="160"/>
      <c r="Z132" s="160"/>
    </row>
    <row r="133" spans="1:26" ht="14.25" customHeight="1" x14ac:dyDescent="0.25">
      <c r="A133" s="160"/>
      <c r="B133" s="160"/>
      <c r="C133" s="160"/>
      <c r="D133" s="160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4"/>
      <c r="P133" s="164"/>
      <c r="Q133" s="166"/>
      <c r="R133" s="160"/>
      <c r="S133" s="160"/>
      <c r="T133" s="160"/>
      <c r="U133" s="160"/>
      <c r="V133" s="160"/>
      <c r="W133" s="160"/>
      <c r="X133" s="160"/>
      <c r="Y133" s="160"/>
      <c r="Z133" s="160"/>
    </row>
    <row r="134" spans="1:26" ht="14.25" customHeight="1" x14ac:dyDescent="0.25">
      <c r="A134" s="160"/>
      <c r="B134" s="160"/>
      <c r="C134" s="160"/>
      <c r="D134" s="160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4"/>
      <c r="P134" s="164"/>
      <c r="Q134" s="166"/>
      <c r="R134" s="160"/>
      <c r="S134" s="160"/>
      <c r="T134" s="160"/>
      <c r="U134" s="160"/>
      <c r="V134" s="160"/>
      <c r="W134" s="160"/>
      <c r="X134" s="160"/>
      <c r="Y134" s="160"/>
      <c r="Z134" s="160"/>
    </row>
    <row r="135" spans="1:26" ht="14.25" customHeight="1" x14ac:dyDescent="0.25">
      <c r="A135" s="160"/>
      <c r="B135" s="160"/>
      <c r="C135" s="160"/>
      <c r="D135" s="160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4"/>
      <c r="P135" s="164"/>
      <c r="Q135" s="166"/>
      <c r="R135" s="160"/>
      <c r="S135" s="160"/>
      <c r="T135" s="160"/>
      <c r="U135" s="160"/>
      <c r="V135" s="160"/>
      <c r="W135" s="160"/>
      <c r="X135" s="160"/>
      <c r="Y135" s="160"/>
      <c r="Z135" s="160"/>
    </row>
    <row r="136" spans="1:26" ht="14.25" customHeight="1" x14ac:dyDescent="0.25">
      <c r="A136" s="160"/>
      <c r="B136" s="160"/>
      <c r="C136" s="160"/>
      <c r="D136" s="160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4"/>
      <c r="P136" s="164"/>
      <c r="Q136" s="166"/>
      <c r="R136" s="160"/>
      <c r="S136" s="160"/>
      <c r="T136" s="160"/>
      <c r="U136" s="160"/>
      <c r="V136" s="160"/>
      <c r="W136" s="160"/>
      <c r="X136" s="160"/>
      <c r="Y136" s="160"/>
      <c r="Z136" s="160"/>
    </row>
    <row r="137" spans="1:26" ht="14.25" customHeight="1" x14ac:dyDescent="0.25">
      <c r="A137" s="160"/>
      <c r="B137" s="160"/>
      <c r="C137" s="160"/>
      <c r="D137" s="160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4"/>
      <c r="P137" s="164"/>
      <c r="Q137" s="166"/>
      <c r="R137" s="160"/>
      <c r="S137" s="160"/>
      <c r="T137" s="160"/>
      <c r="U137" s="160"/>
      <c r="V137" s="160"/>
      <c r="W137" s="160"/>
      <c r="X137" s="160"/>
      <c r="Y137" s="160"/>
      <c r="Z137" s="160"/>
    </row>
    <row r="138" spans="1:26" ht="14.25" customHeight="1" x14ac:dyDescent="0.25">
      <c r="A138" s="160"/>
      <c r="B138" s="160"/>
      <c r="C138" s="160"/>
      <c r="D138" s="160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4"/>
      <c r="P138" s="164"/>
      <c r="Q138" s="166"/>
      <c r="R138" s="160"/>
      <c r="S138" s="160"/>
      <c r="T138" s="160"/>
      <c r="U138" s="160"/>
      <c r="V138" s="160"/>
      <c r="W138" s="160"/>
      <c r="X138" s="160"/>
      <c r="Y138" s="160"/>
      <c r="Z138" s="160"/>
    </row>
    <row r="139" spans="1:26" ht="14.25" customHeight="1" x14ac:dyDescent="0.25">
      <c r="A139" s="160"/>
      <c r="B139" s="160"/>
      <c r="C139" s="160"/>
      <c r="D139" s="160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4"/>
      <c r="P139" s="164"/>
      <c r="Q139" s="166"/>
      <c r="R139" s="160"/>
      <c r="S139" s="160"/>
      <c r="T139" s="160"/>
      <c r="U139" s="160"/>
      <c r="V139" s="160"/>
      <c r="W139" s="160"/>
      <c r="X139" s="160"/>
      <c r="Y139" s="160"/>
      <c r="Z139" s="160"/>
    </row>
    <row r="140" spans="1:26" ht="14.25" customHeight="1" x14ac:dyDescent="0.25">
      <c r="A140" s="160"/>
      <c r="B140" s="160"/>
      <c r="C140" s="160"/>
      <c r="D140" s="160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4"/>
      <c r="P140" s="164"/>
      <c r="Q140" s="166"/>
      <c r="R140" s="160"/>
      <c r="S140" s="160"/>
      <c r="T140" s="160"/>
      <c r="U140" s="160"/>
      <c r="V140" s="160"/>
      <c r="W140" s="160"/>
      <c r="X140" s="160"/>
      <c r="Y140" s="160"/>
      <c r="Z140" s="160"/>
    </row>
    <row r="141" spans="1:26" ht="14.25" customHeight="1" x14ac:dyDescent="0.25">
      <c r="A141" s="160"/>
      <c r="B141" s="160"/>
      <c r="C141" s="160"/>
      <c r="D141" s="160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4"/>
      <c r="P141" s="164"/>
      <c r="Q141" s="166"/>
      <c r="R141" s="160"/>
      <c r="S141" s="160"/>
      <c r="T141" s="160"/>
      <c r="U141" s="160"/>
      <c r="V141" s="160"/>
      <c r="W141" s="160"/>
      <c r="X141" s="160"/>
      <c r="Y141" s="160"/>
      <c r="Z141" s="160"/>
    </row>
    <row r="142" spans="1:26" ht="14.25" customHeight="1" x14ac:dyDescent="0.25">
      <c r="A142" s="160"/>
      <c r="B142" s="160"/>
      <c r="C142" s="160"/>
      <c r="D142" s="160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4"/>
      <c r="P142" s="164"/>
      <c r="Q142" s="166"/>
      <c r="R142" s="160"/>
      <c r="S142" s="160"/>
      <c r="T142" s="160"/>
      <c r="U142" s="160"/>
      <c r="V142" s="160"/>
      <c r="W142" s="160"/>
      <c r="X142" s="160"/>
      <c r="Y142" s="160"/>
      <c r="Z142" s="160"/>
    </row>
    <row r="143" spans="1:26" ht="14.25" customHeight="1" x14ac:dyDescent="0.25">
      <c r="A143" s="160"/>
      <c r="B143" s="160"/>
      <c r="C143" s="160"/>
      <c r="D143" s="160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4"/>
      <c r="P143" s="164"/>
      <c r="Q143" s="166"/>
      <c r="R143" s="160"/>
      <c r="S143" s="160"/>
      <c r="T143" s="160"/>
      <c r="U143" s="160"/>
      <c r="V143" s="160"/>
      <c r="W143" s="160"/>
      <c r="X143" s="160"/>
      <c r="Y143" s="160"/>
      <c r="Z143" s="160"/>
    </row>
    <row r="144" spans="1:26" ht="14.25" customHeight="1" x14ac:dyDescent="0.25">
      <c r="A144" s="160"/>
      <c r="B144" s="160"/>
      <c r="C144" s="160"/>
      <c r="D144" s="160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4"/>
      <c r="P144" s="164"/>
      <c r="Q144" s="166"/>
      <c r="R144" s="160"/>
      <c r="S144" s="160"/>
      <c r="T144" s="160"/>
      <c r="U144" s="160"/>
      <c r="V144" s="160"/>
      <c r="W144" s="160"/>
      <c r="X144" s="160"/>
      <c r="Y144" s="160"/>
      <c r="Z144" s="160"/>
    </row>
    <row r="145" spans="1:26" ht="14.25" customHeight="1" x14ac:dyDescent="0.25">
      <c r="A145" s="160"/>
      <c r="B145" s="160"/>
      <c r="C145" s="160"/>
      <c r="D145" s="160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4"/>
      <c r="P145" s="164"/>
      <c r="Q145" s="166"/>
      <c r="R145" s="160"/>
      <c r="S145" s="160"/>
      <c r="T145" s="160"/>
      <c r="U145" s="160"/>
      <c r="V145" s="160"/>
      <c r="W145" s="160"/>
      <c r="X145" s="160"/>
      <c r="Y145" s="160"/>
      <c r="Z145" s="160"/>
    </row>
    <row r="146" spans="1:26" ht="14.25" customHeight="1" x14ac:dyDescent="0.25">
      <c r="A146" s="160"/>
      <c r="B146" s="160"/>
      <c r="C146" s="160"/>
      <c r="D146" s="160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4"/>
      <c r="P146" s="164"/>
      <c r="Q146" s="166"/>
      <c r="R146" s="160"/>
      <c r="S146" s="160"/>
      <c r="T146" s="160"/>
      <c r="U146" s="160"/>
      <c r="V146" s="160"/>
      <c r="W146" s="160"/>
      <c r="X146" s="160"/>
      <c r="Y146" s="160"/>
      <c r="Z146" s="160"/>
    </row>
    <row r="147" spans="1:26" ht="14.25" customHeight="1" x14ac:dyDescent="0.25">
      <c r="A147" s="160"/>
      <c r="B147" s="160"/>
      <c r="C147" s="160"/>
      <c r="D147" s="160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4"/>
      <c r="P147" s="164"/>
      <c r="Q147" s="166"/>
      <c r="R147" s="160"/>
      <c r="S147" s="160"/>
      <c r="T147" s="160"/>
      <c r="U147" s="160"/>
      <c r="V147" s="160"/>
      <c r="W147" s="160"/>
      <c r="X147" s="160"/>
      <c r="Y147" s="160"/>
      <c r="Z147" s="160"/>
    </row>
    <row r="148" spans="1:26" ht="14.25" customHeight="1" x14ac:dyDescent="0.25">
      <c r="A148" s="160"/>
      <c r="B148" s="160"/>
      <c r="C148" s="160"/>
      <c r="D148" s="160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4"/>
      <c r="P148" s="164"/>
      <c r="Q148" s="166"/>
      <c r="R148" s="160"/>
      <c r="S148" s="160"/>
      <c r="T148" s="160"/>
      <c r="U148" s="160"/>
      <c r="V148" s="160"/>
      <c r="W148" s="160"/>
      <c r="X148" s="160"/>
      <c r="Y148" s="160"/>
      <c r="Z148" s="160"/>
    </row>
    <row r="149" spans="1:26" ht="14.25" customHeight="1" x14ac:dyDescent="0.25">
      <c r="A149" s="160"/>
      <c r="B149" s="160"/>
      <c r="C149" s="160"/>
      <c r="D149" s="160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4"/>
      <c r="P149" s="164"/>
      <c r="Q149" s="166"/>
      <c r="R149" s="160"/>
      <c r="S149" s="160"/>
      <c r="T149" s="160"/>
      <c r="U149" s="160"/>
      <c r="V149" s="160"/>
      <c r="W149" s="160"/>
      <c r="X149" s="160"/>
      <c r="Y149" s="160"/>
      <c r="Z149" s="160"/>
    </row>
    <row r="150" spans="1:26" ht="14.25" customHeight="1" x14ac:dyDescent="0.25">
      <c r="A150" s="160"/>
      <c r="B150" s="160"/>
      <c r="C150" s="160"/>
      <c r="D150" s="160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4"/>
      <c r="P150" s="164"/>
      <c r="Q150" s="166"/>
      <c r="R150" s="160"/>
      <c r="S150" s="160"/>
      <c r="T150" s="160"/>
      <c r="U150" s="160"/>
      <c r="V150" s="160"/>
      <c r="W150" s="160"/>
      <c r="X150" s="160"/>
      <c r="Y150" s="160"/>
      <c r="Z150" s="160"/>
    </row>
    <row r="151" spans="1:26" ht="14.25" customHeight="1" x14ac:dyDescent="0.25">
      <c r="A151" s="160"/>
      <c r="B151" s="160"/>
      <c r="C151" s="160"/>
      <c r="D151" s="160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4"/>
      <c r="P151" s="164"/>
      <c r="Q151" s="166"/>
      <c r="R151" s="160"/>
      <c r="S151" s="160"/>
      <c r="T151" s="160"/>
      <c r="U151" s="160"/>
      <c r="V151" s="160"/>
      <c r="W151" s="160"/>
      <c r="X151" s="160"/>
      <c r="Y151" s="160"/>
      <c r="Z151" s="160"/>
    </row>
    <row r="152" spans="1:26" ht="14.25" customHeight="1" x14ac:dyDescent="0.25">
      <c r="A152" s="160"/>
      <c r="B152" s="160"/>
      <c r="C152" s="160"/>
      <c r="D152" s="160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4"/>
      <c r="P152" s="164"/>
      <c r="Q152" s="166"/>
      <c r="R152" s="160"/>
      <c r="S152" s="160"/>
      <c r="T152" s="160"/>
      <c r="U152" s="160"/>
      <c r="V152" s="160"/>
      <c r="W152" s="160"/>
      <c r="X152" s="160"/>
      <c r="Y152" s="160"/>
      <c r="Z152" s="160"/>
    </row>
    <row r="153" spans="1:26" ht="14.25" customHeight="1" x14ac:dyDescent="0.25">
      <c r="A153" s="160"/>
      <c r="B153" s="160"/>
      <c r="C153" s="160"/>
      <c r="D153" s="160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4"/>
      <c r="P153" s="164"/>
      <c r="Q153" s="166"/>
      <c r="R153" s="160"/>
      <c r="S153" s="160"/>
      <c r="T153" s="160"/>
      <c r="U153" s="160"/>
      <c r="V153" s="160"/>
      <c r="W153" s="160"/>
      <c r="X153" s="160"/>
      <c r="Y153" s="160"/>
      <c r="Z153" s="160"/>
    </row>
    <row r="154" spans="1:26" ht="14.25" customHeight="1" x14ac:dyDescent="0.25">
      <c r="A154" s="160"/>
      <c r="B154" s="160"/>
      <c r="C154" s="160"/>
      <c r="D154" s="160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4"/>
      <c r="P154" s="164"/>
      <c r="Q154" s="166"/>
      <c r="R154" s="160"/>
      <c r="S154" s="160"/>
      <c r="T154" s="160"/>
      <c r="U154" s="160"/>
      <c r="V154" s="160"/>
      <c r="W154" s="160"/>
      <c r="X154" s="160"/>
      <c r="Y154" s="160"/>
      <c r="Z154" s="160"/>
    </row>
    <row r="155" spans="1:26" ht="14.25" customHeight="1" x14ac:dyDescent="0.25">
      <c r="A155" s="160"/>
      <c r="B155" s="160"/>
      <c r="C155" s="160"/>
      <c r="D155" s="160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4"/>
      <c r="P155" s="164"/>
      <c r="Q155" s="166"/>
      <c r="R155" s="160"/>
      <c r="S155" s="160"/>
      <c r="T155" s="160"/>
      <c r="U155" s="160"/>
      <c r="V155" s="160"/>
      <c r="W155" s="160"/>
      <c r="X155" s="160"/>
      <c r="Y155" s="160"/>
      <c r="Z155" s="160"/>
    </row>
    <row r="156" spans="1:26" ht="14.25" customHeight="1" x14ac:dyDescent="0.25">
      <c r="A156" s="160"/>
      <c r="B156" s="160"/>
      <c r="C156" s="160"/>
      <c r="D156" s="160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4"/>
      <c r="P156" s="164"/>
      <c r="Q156" s="166"/>
      <c r="R156" s="160"/>
      <c r="S156" s="160"/>
      <c r="T156" s="160"/>
      <c r="U156" s="160"/>
      <c r="V156" s="160"/>
      <c r="W156" s="160"/>
      <c r="X156" s="160"/>
      <c r="Y156" s="160"/>
      <c r="Z156" s="160"/>
    </row>
    <row r="157" spans="1:26" ht="14.25" customHeight="1" x14ac:dyDescent="0.25">
      <c r="A157" s="160"/>
      <c r="B157" s="160"/>
      <c r="C157" s="160"/>
      <c r="D157" s="160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4"/>
      <c r="P157" s="164"/>
      <c r="Q157" s="166"/>
      <c r="R157" s="160"/>
      <c r="S157" s="160"/>
      <c r="T157" s="160"/>
      <c r="U157" s="160"/>
      <c r="V157" s="160"/>
      <c r="W157" s="160"/>
      <c r="X157" s="160"/>
      <c r="Y157" s="160"/>
      <c r="Z157" s="160"/>
    </row>
    <row r="158" spans="1:26" ht="14.25" customHeight="1" x14ac:dyDescent="0.25">
      <c r="A158" s="160"/>
      <c r="B158" s="160"/>
      <c r="C158" s="160"/>
      <c r="D158" s="160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4"/>
      <c r="P158" s="164"/>
      <c r="Q158" s="166"/>
      <c r="R158" s="160"/>
      <c r="S158" s="160"/>
      <c r="T158" s="160"/>
      <c r="U158" s="160"/>
      <c r="V158" s="160"/>
      <c r="W158" s="160"/>
      <c r="X158" s="160"/>
      <c r="Y158" s="160"/>
      <c r="Z158" s="160"/>
    </row>
    <row r="159" spans="1:26" ht="14.25" customHeight="1" x14ac:dyDescent="0.25">
      <c r="A159" s="160"/>
      <c r="B159" s="160"/>
      <c r="C159" s="160"/>
      <c r="D159" s="160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4"/>
      <c r="P159" s="164"/>
      <c r="Q159" s="166"/>
      <c r="R159" s="160"/>
      <c r="S159" s="160"/>
      <c r="T159" s="160"/>
      <c r="U159" s="160"/>
      <c r="V159" s="160"/>
      <c r="W159" s="160"/>
      <c r="X159" s="160"/>
      <c r="Y159" s="160"/>
      <c r="Z159" s="160"/>
    </row>
    <row r="160" spans="1:26" ht="14.25" customHeight="1" x14ac:dyDescent="0.25">
      <c r="A160" s="160"/>
      <c r="B160" s="160"/>
      <c r="C160" s="160"/>
      <c r="D160" s="160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4"/>
      <c r="P160" s="164"/>
      <c r="Q160" s="166"/>
      <c r="R160" s="160"/>
      <c r="S160" s="160"/>
      <c r="T160" s="160"/>
      <c r="U160" s="160"/>
      <c r="V160" s="160"/>
      <c r="W160" s="160"/>
      <c r="X160" s="160"/>
      <c r="Y160" s="160"/>
      <c r="Z160" s="160"/>
    </row>
    <row r="161" spans="1:26" ht="14.25" customHeight="1" x14ac:dyDescent="0.25">
      <c r="A161" s="160"/>
      <c r="B161" s="160"/>
      <c r="C161" s="160"/>
      <c r="D161" s="160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4"/>
      <c r="P161" s="164"/>
      <c r="Q161" s="166"/>
      <c r="R161" s="160"/>
      <c r="S161" s="160"/>
      <c r="T161" s="160"/>
      <c r="U161" s="160"/>
      <c r="V161" s="160"/>
      <c r="W161" s="160"/>
      <c r="X161" s="160"/>
      <c r="Y161" s="160"/>
      <c r="Z161" s="160"/>
    </row>
    <row r="162" spans="1:26" ht="14.25" customHeight="1" x14ac:dyDescent="0.25">
      <c r="A162" s="160"/>
      <c r="B162" s="160"/>
      <c r="C162" s="160"/>
      <c r="D162" s="160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4"/>
      <c r="P162" s="164"/>
      <c r="Q162" s="166"/>
      <c r="R162" s="160"/>
      <c r="S162" s="160"/>
      <c r="T162" s="160"/>
      <c r="U162" s="160"/>
      <c r="V162" s="160"/>
      <c r="W162" s="160"/>
      <c r="X162" s="160"/>
      <c r="Y162" s="160"/>
      <c r="Z162" s="160"/>
    </row>
    <row r="163" spans="1:26" ht="14.25" customHeight="1" x14ac:dyDescent="0.25">
      <c r="A163" s="160"/>
      <c r="B163" s="160"/>
      <c r="C163" s="160"/>
      <c r="D163" s="160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4"/>
      <c r="P163" s="164"/>
      <c r="Q163" s="166"/>
      <c r="R163" s="160"/>
      <c r="S163" s="160"/>
      <c r="T163" s="160"/>
      <c r="U163" s="160"/>
      <c r="V163" s="160"/>
      <c r="W163" s="160"/>
      <c r="X163" s="160"/>
      <c r="Y163" s="160"/>
      <c r="Z163" s="160"/>
    </row>
    <row r="164" spans="1:26" ht="14.25" customHeight="1" x14ac:dyDescent="0.25">
      <c r="A164" s="160"/>
      <c r="B164" s="160"/>
      <c r="C164" s="160"/>
      <c r="D164" s="160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4"/>
      <c r="P164" s="164"/>
      <c r="Q164" s="166"/>
      <c r="R164" s="160"/>
      <c r="S164" s="160"/>
      <c r="T164" s="160"/>
      <c r="U164" s="160"/>
      <c r="V164" s="160"/>
      <c r="W164" s="160"/>
      <c r="X164" s="160"/>
      <c r="Y164" s="160"/>
      <c r="Z164" s="160"/>
    </row>
    <row r="165" spans="1:26" ht="14.25" customHeight="1" x14ac:dyDescent="0.25">
      <c r="A165" s="160"/>
      <c r="B165" s="160"/>
      <c r="C165" s="160"/>
      <c r="D165" s="160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4"/>
      <c r="P165" s="164"/>
      <c r="Q165" s="166"/>
      <c r="R165" s="160"/>
      <c r="S165" s="160"/>
      <c r="T165" s="160"/>
      <c r="U165" s="160"/>
      <c r="V165" s="160"/>
      <c r="W165" s="160"/>
      <c r="X165" s="160"/>
      <c r="Y165" s="160"/>
      <c r="Z165" s="160"/>
    </row>
    <row r="166" spans="1:26" ht="14.25" customHeight="1" x14ac:dyDescent="0.25">
      <c r="A166" s="160"/>
      <c r="B166" s="160"/>
      <c r="C166" s="160"/>
      <c r="D166" s="160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4"/>
      <c r="P166" s="164"/>
      <c r="Q166" s="166"/>
      <c r="R166" s="160"/>
      <c r="S166" s="160"/>
      <c r="T166" s="160"/>
      <c r="U166" s="160"/>
      <c r="V166" s="160"/>
      <c r="W166" s="160"/>
      <c r="X166" s="160"/>
      <c r="Y166" s="160"/>
      <c r="Z166" s="160"/>
    </row>
    <row r="167" spans="1:26" ht="14.25" customHeight="1" x14ac:dyDescent="0.25">
      <c r="A167" s="160"/>
      <c r="B167" s="160"/>
      <c r="C167" s="160"/>
      <c r="D167" s="160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4"/>
      <c r="P167" s="164"/>
      <c r="Q167" s="166"/>
      <c r="R167" s="160"/>
      <c r="S167" s="160"/>
      <c r="T167" s="160"/>
      <c r="U167" s="160"/>
      <c r="V167" s="160"/>
      <c r="W167" s="160"/>
      <c r="X167" s="160"/>
      <c r="Y167" s="160"/>
      <c r="Z167" s="160"/>
    </row>
    <row r="168" spans="1:26" ht="14.25" customHeight="1" x14ac:dyDescent="0.25">
      <c r="A168" s="160"/>
      <c r="B168" s="160"/>
      <c r="C168" s="160"/>
      <c r="D168" s="160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4"/>
      <c r="P168" s="164"/>
      <c r="Q168" s="166"/>
      <c r="R168" s="160"/>
      <c r="S168" s="160"/>
      <c r="T168" s="160"/>
      <c r="U168" s="160"/>
      <c r="V168" s="160"/>
      <c r="W168" s="160"/>
      <c r="X168" s="160"/>
      <c r="Y168" s="160"/>
      <c r="Z168" s="160"/>
    </row>
    <row r="169" spans="1:26" ht="14.25" customHeight="1" x14ac:dyDescent="0.25">
      <c r="A169" s="160"/>
      <c r="B169" s="160"/>
      <c r="C169" s="160"/>
      <c r="D169" s="160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4"/>
      <c r="P169" s="164"/>
      <c r="Q169" s="166"/>
      <c r="R169" s="160"/>
      <c r="S169" s="160"/>
      <c r="T169" s="160"/>
      <c r="U169" s="160"/>
      <c r="V169" s="160"/>
      <c r="W169" s="160"/>
      <c r="X169" s="160"/>
      <c r="Y169" s="160"/>
      <c r="Z169" s="160"/>
    </row>
    <row r="170" spans="1:26" ht="14.25" customHeight="1" x14ac:dyDescent="0.25">
      <c r="A170" s="160"/>
      <c r="B170" s="160"/>
      <c r="C170" s="160"/>
      <c r="D170" s="160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4"/>
      <c r="P170" s="164"/>
      <c r="Q170" s="166"/>
      <c r="R170" s="160"/>
      <c r="S170" s="160"/>
      <c r="T170" s="160"/>
      <c r="U170" s="160"/>
      <c r="V170" s="160"/>
      <c r="W170" s="160"/>
      <c r="X170" s="160"/>
      <c r="Y170" s="160"/>
      <c r="Z170" s="160"/>
    </row>
    <row r="171" spans="1:26" ht="14.25" customHeight="1" x14ac:dyDescent="0.25">
      <c r="A171" s="160"/>
      <c r="B171" s="160"/>
      <c r="C171" s="160"/>
      <c r="D171" s="160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4"/>
      <c r="P171" s="164"/>
      <c r="Q171" s="166"/>
      <c r="R171" s="160"/>
      <c r="S171" s="160"/>
      <c r="T171" s="160"/>
      <c r="U171" s="160"/>
      <c r="V171" s="160"/>
      <c r="W171" s="160"/>
      <c r="X171" s="160"/>
      <c r="Y171" s="160"/>
      <c r="Z171" s="160"/>
    </row>
    <row r="172" spans="1:26" ht="14.25" customHeight="1" x14ac:dyDescent="0.25">
      <c r="A172" s="160"/>
      <c r="B172" s="160"/>
      <c r="C172" s="160"/>
      <c r="D172" s="160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4"/>
      <c r="P172" s="164"/>
      <c r="Q172" s="166"/>
      <c r="R172" s="160"/>
      <c r="S172" s="160"/>
      <c r="T172" s="160"/>
      <c r="U172" s="160"/>
      <c r="V172" s="160"/>
      <c r="W172" s="160"/>
      <c r="X172" s="160"/>
      <c r="Y172" s="160"/>
      <c r="Z172" s="160"/>
    </row>
    <row r="173" spans="1:26" ht="14.25" customHeight="1" x14ac:dyDescent="0.25">
      <c r="A173" s="160"/>
      <c r="B173" s="160"/>
      <c r="C173" s="160"/>
      <c r="D173" s="160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4"/>
      <c r="P173" s="164"/>
      <c r="Q173" s="166"/>
      <c r="R173" s="160"/>
      <c r="S173" s="160"/>
      <c r="T173" s="160"/>
      <c r="U173" s="160"/>
      <c r="V173" s="160"/>
      <c r="W173" s="160"/>
      <c r="X173" s="160"/>
      <c r="Y173" s="160"/>
      <c r="Z173" s="160"/>
    </row>
    <row r="174" spans="1:26" ht="14.25" customHeight="1" x14ac:dyDescent="0.25">
      <c r="A174" s="160"/>
      <c r="B174" s="160"/>
      <c r="C174" s="160"/>
      <c r="D174" s="160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4"/>
      <c r="P174" s="164"/>
      <c r="Q174" s="166"/>
      <c r="R174" s="160"/>
      <c r="S174" s="160"/>
      <c r="T174" s="160"/>
      <c r="U174" s="160"/>
      <c r="V174" s="160"/>
      <c r="W174" s="160"/>
      <c r="X174" s="160"/>
      <c r="Y174" s="160"/>
      <c r="Z174" s="160"/>
    </row>
    <row r="175" spans="1:26" ht="14.25" customHeight="1" x14ac:dyDescent="0.25">
      <c r="A175" s="160"/>
      <c r="B175" s="160"/>
      <c r="C175" s="160"/>
      <c r="D175" s="160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4"/>
      <c r="P175" s="164"/>
      <c r="Q175" s="166"/>
      <c r="R175" s="160"/>
      <c r="S175" s="160"/>
      <c r="T175" s="160"/>
      <c r="U175" s="160"/>
      <c r="V175" s="160"/>
      <c r="W175" s="160"/>
      <c r="X175" s="160"/>
      <c r="Y175" s="160"/>
      <c r="Z175" s="160"/>
    </row>
    <row r="176" spans="1:26" ht="14.25" customHeight="1" x14ac:dyDescent="0.25">
      <c r="A176" s="160"/>
      <c r="B176" s="160"/>
      <c r="C176" s="160"/>
      <c r="D176" s="160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4"/>
      <c r="P176" s="164"/>
      <c r="Q176" s="166"/>
      <c r="R176" s="160"/>
      <c r="S176" s="160"/>
      <c r="T176" s="160"/>
      <c r="U176" s="160"/>
      <c r="V176" s="160"/>
      <c r="W176" s="160"/>
      <c r="X176" s="160"/>
      <c r="Y176" s="160"/>
      <c r="Z176" s="160"/>
    </row>
    <row r="177" spans="1:26" ht="14.25" customHeight="1" x14ac:dyDescent="0.25">
      <c r="A177" s="160"/>
      <c r="B177" s="160"/>
      <c r="C177" s="160"/>
      <c r="D177" s="160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4"/>
      <c r="P177" s="164"/>
      <c r="Q177" s="166"/>
      <c r="R177" s="160"/>
      <c r="S177" s="160"/>
      <c r="T177" s="160"/>
      <c r="U177" s="160"/>
      <c r="V177" s="160"/>
      <c r="W177" s="160"/>
      <c r="X177" s="160"/>
      <c r="Y177" s="160"/>
      <c r="Z177" s="160"/>
    </row>
    <row r="178" spans="1:26" ht="14.25" customHeight="1" x14ac:dyDescent="0.25">
      <c r="A178" s="160"/>
      <c r="B178" s="160"/>
      <c r="C178" s="160"/>
      <c r="D178" s="160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4"/>
      <c r="P178" s="164"/>
      <c r="Q178" s="166"/>
      <c r="R178" s="160"/>
      <c r="S178" s="160"/>
      <c r="T178" s="160"/>
      <c r="U178" s="160"/>
      <c r="V178" s="160"/>
      <c r="W178" s="160"/>
      <c r="X178" s="160"/>
      <c r="Y178" s="160"/>
      <c r="Z178" s="160"/>
    </row>
    <row r="179" spans="1:26" ht="14.25" customHeight="1" x14ac:dyDescent="0.25">
      <c r="A179" s="160"/>
      <c r="B179" s="160"/>
      <c r="C179" s="160"/>
      <c r="D179" s="160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4"/>
      <c r="P179" s="164"/>
      <c r="Q179" s="166"/>
      <c r="R179" s="160"/>
      <c r="S179" s="160"/>
      <c r="T179" s="160"/>
      <c r="U179" s="160"/>
      <c r="V179" s="160"/>
      <c r="W179" s="160"/>
      <c r="X179" s="160"/>
      <c r="Y179" s="160"/>
      <c r="Z179" s="160"/>
    </row>
    <row r="180" spans="1:26" ht="14.25" customHeight="1" x14ac:dyDescent="0.25">
      <c r="A180" s="160"/>
      <c r="B180" s="160"/>
      <c r="C180" s="160"/>
      <c r="D180" s="160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4"/>
      <c r="P180" s="164"/>
      <c r="Q180" s="166"/>
      <c r="R180" s="160"/>
      <c r="S180" s="160"/>
      <c r="T180" s="160"/>
      <c r="U180" s="160"/>
      <c r="V180" s="160"/>
      <c r="W180" s="160"/>
      <c r="X180" s="160"/>
      <c r="Y180" s="160"/>
      <c r="Z180" s="160"/>
    </row>
    <row r="181" spans="1:26" ht="14.25" customHeight="1" x14ac:dyDescent="0.25">
      <c r="A181" s="160"/>
      <c r="B181" s="160"/>
      <c r="C181" s="160"/>
      <c r="D181" s="160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4"/>
      <c r="P181" s="164"/>
      <c r="Q181" s="166"/>
      <c r="R181" s="160"/>
      <c r="S181" s="160"/>
      <c r="T181" s="160"/>
      <c r="U181" s="160"/>
      <c r="V181" s="160"/>
      <c r="W181" s="160"/>
      <c r="X181" s="160"/>
      <c r="Y181" s="160"/>
      <c r="Z181" s="160"/>
    </row>
    <row r="182" spans="1:26" ht="14.25" customHeight="1" x14ac:dyDescent="0.25">
      <c r="A182" s="160"/>
      <c r="B182" s="160"/>
      <c r="C182" s="160"/>
      <c r="D182" s="160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4"/>
      <c r="P182" s="164"/>
      <c r="Q182" s="166"/>
      <c r="R182" s="160"/>
      <c r="S182" s="160"/>
      <c r="T182" s="160"/>
      <c r="U182" s="160"/>
      <c r="V182" s="160"/>
      <c r="W182" s="160"/>
      <c r="X182" s="160"/>
      <c r="Y182" s="160"/>
      <c r="Z182" s="160"/>
    </row>
    <row r="183" spans="1:26" ht="14.25" customHeight="1" x14ac:dyDescent="0.25">
      <c r="A183" s="160"/>
      <c r="B183" s="160"/>
      <c r="C183" s="160"/>
      <c r="D183" s="160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4"/>
      <c r="P183" s="164"/>
      <c r="Q183" s="166"/>
      <c r="R183" s="160"/>
      <c r="S183" s="160"/>
      <c r="T183" s="160"/>
      <c r="U183" s="160"/>
      <c r="V183" s="160"/>
      <c r="W183" s="160"/>
      <c r="X183" s="160"/>
      <c r="Y183" s="160"/>
      <c r="Z183" s="160"/>
    </row>
    <row r="184" spans="1:26" ht="14.25" customHeight="1" x14ac:dyDescent="0.25">
      <c r="A184" s="160"/>
      <c r="B184" s="160"/>
      <c r="C184" s="160"/>
      <c r="D184" s="160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4"/>
      <c r="P184" s="164"/>
      <c r="Q184" s="166"/>
      <c r="R184" s="160"/>
      <c r="S184" s="160"/>
      <c r="T184" s="160"/>
      <c r="U184" s="160"/>
      <c r="V184" s="160"/>
      <c r="W184" s="160"/>
      <c r="X184" s="160"/>
      <c r="Y184" s="160"/>
      <c r="Z184" s="160"/>
    </row>
    <row r="185" spans="1:26" ht="14.25" customHeight="1" x14ac:dyDescent="0.25">
      <c r="A185" s="160"/>
      <c r="B185" s="160"/>
      <c r="C185" s="160"/>
      <c r="D185" s="160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4"/>
      <c r="P185" s="164"/>
      <c r="Q185" s="166"/>
      <c r="R185" s="160"/>
      <c r="S185" s="160"/>
      <c r="T185" s="160"/>
      <c r="U185" s="160"/>
      <c r="V185" s="160"/>
      <c r="W185" s="160"/>
      <c r="X185" s="160"/>
      <c r="Y185" s="160"/>
      <c r="Z185" s="160"/>
    </row>
    <row r="186" spans="1:26" ht="14.25" customHeight="1" x14ac:dyDescent="0.25">
      <c r="A186" s="160"/>
      <c r="B186" s="160"/>
      <c r="C186" s="160"/>
      <c r="D186" s="160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4"/>
      <c r="P186" s="164"/>
      <c r="Q186" s="166"/>
      <c r="R186" s="160"/>
      <c r="S186" s="160"/>
      <c r="T186" s="160"/>
      <c r="U186" s="160"/>
      <c r="V186" s="160"/>
      <c r="W186" s="160"/>
      <c r="X186" s="160"/>
      <c r="Y186" s="160"/>
      <c r="Z186" s="160"/>
    </row>
    <row r="187" spans="1:26" ht="14.25" customHeight="1" x14ac:dyDescent="0.25">
      <c r="A187" s="160"/>
      <c r="B187" s="160"/>
      <c r="C187" s="160"/>
      <c r="D187" s="160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4"/>
      <c r="P187" s="164"/>
      <c r="Q187" s="166"/>
      <c r="R187" s="160"/>
      <c r="S187" s="160"/>
      <c r="T187" s="160"/>
      <c r="U187" s="160"/>
      <c r="V187" s="160"/>
      <c r="W187" s="160"/>
      <c r="X187" s="160"/>
      <c r="Y187" s="160"/>
      <c r="Z187" s="160"/>
    </row>
    <row r="188" spans="1:26" ht="14.25" customHeight="1" x14ac:dyDescent="0.25">
      <c r="A188" s="160"/>
      <c r="B188" s="160"/>
      <c r="C188" s="160"/>
      <c r="D188" s="160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4"/>
      <c r="P188" s="164"/>
      <c r="Q188" s="166"/>
      <c r="R188" s="160"/>
      <c r="S188" s="160"/>
      <c r="T188" s="160"/>
      <c r="U188" s="160"/>
      <c r="V188" s="160"/>
      <c r="W188" s="160"/>
      <c r="X188" s="160"/>
      <c r="Y188" s="160"/>
      <c r="Z188" s="160"/>
    </row>
    <row r="189" spans="1:26" ht="14.25" customHeight="1" x14ac:dyDescent="0.25">
      <c r="A189" s="160"/>
      <c r="B189" s="160"/>
      <c r="C189" s="160"/>
      <c r="D189" s="160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4"/>
      <c r="P189" s="164"/>
      <c r="Q189" s="166"/>
      <c r="R189" s="160"/>
      <c r="S189" s="160"/>
      <c r="T189" s="160"/>
      <c r="U189" s="160"/>
      <c r="V189" s="160"/>
      <c r="W189" s="160"/>
      <c r="X189" s="160"/>
      <c r="Y189" s="160"/>
      <c r="Z189" s="160"/>
    </row>
    <row r="190" spans="1:26" ht="14.25" customHeight="1" x14ac:dyDescent="0.25">
      <c r="A190" s="160"/>
      <c r="B190" s="160"/>
      <c r="C190" s="160"/>
      <c r="D190" s="160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4"/>
      <c r="P190" s="164"/>
      <c r="Q190" s="166"/>
      <c r="R190" s="160"/>
      <c r="S190" s="160"/>
      <c r="T190" s="160"/>
      <c r="U190" s="160"/>
      <c r="V190" s="160"/>
      <c r="W190" s="160"/>
      <c r="X190" s="160"/>
      <c r="Y190" s="160"/>
      <c r="Z190" s="160"/>
    </row>
    <row r="191" spans="1:26" ht="14.25" customHeight="1" x14ac:dyDescent="0.25">
      <c r="A191" s="160"/>
      <c r="B191" s="160"/>
      <c r="C191" s="160"/>
      <c r="D191" s="160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4"/>
      <c r="P191" s="164"/>
      <c r="Q191" s="166"/>
      <c r="R191" s="160"/>
      <c r="S191" s="160"/>
      <c r="T191" s="160"/>
      <c r="U191" s="160"/>
      <c r="V191" s="160"/>
      <c r="W191" s="160"/>
      <c r="X191" s="160"/>
      <c r="Y191" s="160"/>
      <c r="Z191" s="160"/>
    </row>
    <row r="192" spans="1:26" ht="14.25" customHeight="1" x14ac:dyDescent="0.25">
      <c r="A192" s="160"/>
      <c r="B192" s="160"/>
      <c r="C192" s="160"/>
      <c r="D192" s="160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4"/>
      <c r="P192" s="164"/>
      <c r="Q192" s="166"/>
      <c r="R192" s="160"/>
      <c r="S192" s="160"/>
      <c r="T192" s="160"/>
      <c r="U192" s="160"/>
      <c r="V192" s="160"/>
      <c r="W192" s="160"/>
      <c r="X192" s="160"/>
      <c r="Y192" s="160"/>
      <c r="Z192" s="160"/>
    </row>
    <row r="193" spans="1:26" ht="14.25" customHeight="1" x14ac:dyDescent="0.25">
      <c r="A193" s="160"/>
      <c r="B193" s="160"/>
      <c r="C193" s="160"/>
      <c r="D193" s="160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4"/>
      <c r="P193" s="164"/>
      <c r="Q193" s="166"/>
      <c r="R193" s="160"/>
      <c r="S193" s="160"/>
      <c r="T193" s="160"/>
      <c r="U193" s="160"/>
      <c r="V193" s="160"/>
      <c r="W193" s="160"/>
      <c r="X193" s="160"/>
      <c r="Y193" s="160"/>
      <c r="Z193" s="160"/>
    </row>
    <row r="194" spans="1:26" ht="14.25" customHeight="1" x14ac:dyDescent="0.25">
      <c r="A194" s="160"/>
      <c r="B194" s="160"/>
      <c r="C194" s="160"/>
      <c r="D194" s="160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4"/>
      <c r="P194" s="164"/>
      <c r="Q194" s="166"/>
      <c r="R194" s="160"/>
      <c r="S194" s="160"/>
      <c r="T194" s="160"/>
      <c r="U194" s="160"/>
      <c r="V194" s="160"/>
      <c r="W194" s="160"/>
      <c r="X194" s="160"/>
      <c r="Y194" s="160"/>
      <c r="Z194" s="160"/>
    </row>
    <row r="195" spans="1:26" ht="14.25" customHeight="1" x14ac:dyDescent="0.25">
      <c r="A195" s="160"/>
      <c r="B195" s="160"/>
      <c r="C195" s="160"/>
      <c r="D195" s="160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4"/>
      <c r="P195" s="164"/>
      <c r="Q195" s="166"/>
      <c r="R195" s="160"/>
      <c r="S195" s="160"/>
      <c r="T195" s="160"/>
      <c r="U195" s="160"/>
      <c r="V195" s="160"/>
      <c r="W195" s="160"/>
      <c r="X195" s="160"/>
      <c r="Y195" s="160"/>
      <c r="Z195" s="160"/>
    </row>
    <row r="196" spans="1:26" ht="14.25" customHeight="1" x14ac:dyDescent="0.25">
      <c r="A196" s="160"/>
      <c r="B196" s="160"/>
      <c r="C196" s="160"/>
      <c r="D196" s="160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4"/>
      <c r="P196" s="164"/>
      <c r="Q196" s="166"/>
      <c r="R196" s="160"/>
      <c r="S196" s="160"/>
      <c r="T196" s="160"/>
      <c r="U196" s="160"/>
      <c r="V196" s="160"/>
      <c r="W196" s="160"/>
      <c r="X196" s="160"/>
      <c r="Y196" s="160"/>
      <c r="Z196" s="160"/>
    </row>
    <row r="197" spans="1:26" ht="14.25" customHeight="1" x14ac:dyDescent="0.25">
      <c r="A197" s="160"/>
      <c r="B197" s="160"/>
      <c r="C197" s="160"/>
      <c r="D197" s="160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4"/>
      <c r="P197" s="164"/>
      <c r="Q197" s="166"/>
      <c r="R197" s="160"/>
      <c r="S197" s="160"/>
      <c r="T197" s="160"/>
      <c r="U197" s="160"/>
      <c r="V197" s="160"/>
      <c r="W197" s="160"/>
      <c r="X197" s="160"/>
      <c r="Y197" s="160"/>
      <c r="Z197" s="160"/>
    </row>
    <row r="198" spans="1:26" ht="14.25" customHeight="1" x14ac:dyDescent="0.25">
      <c r="A198" s="160"/>
      <c r="B198" s="160"/>
      <c r="C198" s="160"/>
      <c r="D198" s="160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4"/>
      <c r="P198" s="164"/>
      <c r="Q198" s="166"/>
      <c r="R198" s="160"/>
      <c r="S198" s="160"/>
      <c r="T198" s="160"/>
      <c r="U198" s="160"/>
      <c r="V198" s="160"/>
      <c r="W198" s="160"/>
      <c r="X198" s="160"/>
      <c r="Y198" s="160"/>
      <c r="Z198" s="160"/>
    </row>
    <row r="199" spans="1:26" ht="14.25" customHeight="1" x14ac:dyDescent="0.25">
      <c r="A199" s="160"/>
      <c r="B199" s="160"/>
      <c r="C199" s="160"/>
      <c r="D199" s="160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4"/>
      <c r="P199" s="164"/>
      <c r="Q199" s="166"/>
      <c r="R199" s="160"/>
      <c r="S199" s="160"/>
      <c r="T199" s="160"/>
      <c r="U199" s="160"/>
      <c r="V199" s="160"/>
      <c r="W199" s="160"/>
      <c r="X199" s="160"/>
      <c r="Y199" s="160"/>
      <c r="Z199" s="160"/>
    </row>
    <row r="200" spans="1:26" ht="14.25" customHeight="1" x14ac:dyDescent="0.25">
      <c r="A200" s="160"/>
      <c r="B200" s="160"/>
      <c r="C200" s="160"/>
      <c r="D200" s="160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4"/>
      <c r="P200" s="164"/>
      <c r="Q200" s="166"/>
      <c r="R200" s="160"/>
      <c r="S200" s="160"/>
      <c r="T200" s="160"/>
      <c r="U200" s="160"/>
      <c r="V200" s="160"/>
      <c r="W200" s="160"/>
      <c r="X200" s="160"/>
      <c r="Y200" s="160"/>
      <c r="Z200" s="160"/>
    </row>
    <row r="201" spans="1:26" ht="14.25" customHeight="1" x14ac:dyDescent="0.25">
      <c r="A201" s="160"/>
      <c r="B201" s="160"/>
      <c r="C201" s="160"/>
      <c r="D201" s="160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4"/>
      <c r="P201" s="164"/>
      <c r="Q201" s="166"/>
      <c r="R201" s="160"/>
      <c r="S201" s="160"/>
      <c r="T201" s="160"/>
      <c r="U201" s="160"/>
      <c r="V201" s="160"/>
      <c r="W201" s="160"/>
      <c r="X201" s="160"/>
      <c r="Y201" s="160"/>
      <c r="Z201" s="160"/>
    </row>
    <row r="202" spans="1:26" ht="14.25" customHeight="1" x14ac:dyDescent="0.25">
      <c r="A202" s="160"/>
      <c r="B202" s="160"/>
      <c r="C202" s="160"/>
      <c r="D202" s="160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4"/>
      <c r="P202" s="164"/>
      <c r="Q202" s="166"/>
      <c r="R202" s="160"/>
      <c r="S202" s="160"/>
      <c r="T202" s="160"/>
      <c r="U202" s="160"/>
      <c r="V202" s="160"/>
      <c r="W202" s="160"/>
      <c r="X202" s="160"/>
      <c r="Y202" s="160"/>
      <c r="Z202" s="160"/>
    </row>
    <row r="203" spans="1:26" ht="14.25" customHeight="1" x14ac:dyDescent="0.25">
      <c r="A203" s="160"/>
      <c r="B203" s="160"/>
      <c r="C203" s="160"/>
      <c r="D203" s="160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4"/>
      <c r="P203" s="164"/>
      <c r="Q203" s="166"/>
      <c r="R203" s="160"/>
      <c r="S203" s="160"/>
      <c r="T203" s="160"/>
      <c r="U203" s="160"/>
      <c r="V203" s="160"/>
      <c r="W203" s="160"/>
      <c r="X203" s="160"/>
      <c r="Y203" s="160"/>
      <c r="Z203" s="160"/>
    </row>
    <row r="204" spans="1:26" ht="14.25" customHeight="1" x14ac:dyDescent="0.25">
      <c r="A204" s="160"/>
      <c r="B204" s="160"/>
      <c r="C204" s="160"/>
      <c r="D204" s="160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4"/>
      <c r="P204" s="164"/>
      <c r="Q204" s="166"/>
      <c r="R204" s="160"/>
      <c r="S204" s="160"/>
      <c r="T204" s="160"/>
      <c r="U204" s="160"/>
      <c r="V204" s="160"/>
      <c r="W204" s="160"/>
      <c r="X204" s="160"/>
      <c r="Y204" s="160"/>
      <c r="Z204" s="160"/>
    </row>
    <row r="205" spans="1:26" ht="14.25" customHeight="1" x14ac:dyDescent="0.25">
      <c r="A205" s="160"/>
      <c r="B205" s="160"/>
      <c r="C205" s="160"/>
      <c r="D205" s="160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4"/>
      <c r="P205" s="164"/>
      <c r="Q205" s="166"/>
      <c r="R205" s="160"/>
      <c r="S205" s="160"/>
      <c r="T205" s="160"/>
      <c r="U205" s="160"/>
      <c r="V205" s="160"/>
      <c r="W205" s="160"/>
      <c r="X205" s="160"/>
      <c r="Y205" s="160"/>
      <c r="Z205" s="160"/>
    </row>
    <row r="206" spans="1:26" ht="14.25" customHeight="1" x14ac:dyDescent="0.25">
      <c r="A206" s="160"/>
      <c r="B206" s="160"/>
      <c r="C206" s="160"/>
      <c r="D206" s="160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4"/>
      <c r="P206" s="164"/>
      <c r="Q206" s="166"/>
      <c r="R206" s="160"/>
      <c r="S206" s="160"/>
      <c r="T206" s="160"/>
      <c r="U206" s="160"/>
      <c r="V206" s="160"/>
      <c r="W206" s="160"/>
      <c r="X206" s="160"/>
      <c r="Y206" s="160"/>
      <c r="Z206" s="160"/>
    </row>
    <row r="207" spans="1:26" ht="14.25" customHeight="1" x14ac:dyDescent="0.25">
      <c r="A207" s="160"/>
      <c r="B207" s="160"/>
      <c r="C207" s="160"/>
      <c r="D207" s="160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4"/>
      <c r="P207" s="164"/>
      <c r="Q207" s="166"/>
      <c r="R207" s="160"/>
      <c r="S207" s="160"/>
      <c r="T207" s="160"/>
      <c r="U207" s="160"/>
      <c r="V207" s="160"/>
      <c r="W207" s="160"/>
      <c r="X207" s="160"/>
      <c r="Y207" s="160"/>
      <c r="Z207" s="160"/>
    </row>
    <row r="208" spans="1:26" ht="14.25" customHeight="1" x14ac:dyDescent="0.25">
      <c r="A208" s="160"/>
      <c r="B208" s="160"/>
      <c r="C208" s="160"/>
      <c r="D208" s="160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4"/>
      <c r="P208" s="164"/>
      <c r="Q208" s="166"/>
      <c r="R208" s="160"/>
      <c r="S208" s="160"/>
      <c r="T208" s="160"/>
      <c r="U208" s="160"/>
      <c r="V208" s="160"/>
      <c r="W208" s="160"/>
      <c r="X208" s="160"/>
      <c r="Y208" s="160"/>
      <c r="Z208" s="160"/>
    </row>
    <row r="209" spans="1:26" ht="14.25" customHeight="1" x14ac:dyDescent="0.25">
      <c r="A209" s="160"/>
      <c r="B209" s="160"/>
      <c r="C209" s="160"/>
      <c r="D209" s="160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4"/>
      <c r="P209" s="164"/>
      <c r="Q209" s="166"/>
      <c r="R209" s="160"/>
      <c r="S209" s="160"/>
      <c r="T209" s="160"/>
      <c r="U209" s="160"/>
      <c r="V209" s="160"/>
      <c r="W209" s="160"/>
      <c r="X209" s="160"/>
      <c r="Y209" s="160"/>
      <c r="Z209" s="160"/>
    </row>
    <row r="210" spans="1:26" ht="14.25" customHeight="1" x14ac:dyDescent="0.25">
      <c r="A210" s="160"/>
      <c r="B210" s="160"/>
      <c r="C210" s="160"/>
      <c r="D210" s="160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4"/>
      <c r="P210" s="164"/>
      <c r="Q210" s="166"/>
      <c r="R210" s="160"/>
      <c r="S210" s="160"/>
      <c r="T210" s="160"/>
      <c r="U210" s="160"/>
      <c r="V210" s="160"/>
      <c r="W210" s="160"/>
      <c r="X210" s="160"/>
      <c r="Y210" s="160"/>
      <c r="Z210" s="160"/>
    </row>
    <row r="211" spans="1:26" ht="14.25" customHeight="1" x14ac:dyDescent="0.25">
      <c r="A211" s="160"/>
      <c r="B211" s="160"/>
      <c r="C211" s="160"/>
      <c r="D211" s="160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4"/>
      <c r="P211" s="164"/>
      <c r="Q211" s="166"/>
      <c r="R211" s="160"/>
      <c r="S211" s="160"/>
      <c r="T211" s="160"/>
      <c r="U211" s="160"/>
      <c r="V211" s="160"/>
      <c r="W211" s="160"/>
      <c r="X211" s="160"/>
      <c r="Y211" s="160"/>
      <c r="Z211" s="160"/>
    </row>
    <row r="212" spans="1:26" ht="14.25" customHeight="1" x14ac:dyDescent="0.25">
      <c r="A212" s="160"/>
      <c r="B212" s="160"/>
      <c r="C212" s="160"/>
      <c r="D212" s="160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4"/>
      <c r="P212" s="164"/>
      <c r="Q212" s="166"/>
      <c r="R212" s="160"/>
      <c r="S212" s="160"/>
      <c r="T212" s="160"/>
      <c r="U212" s="160"/>
      <c r="V212" s="160"/>
      <c r="W212" s="160"/>
      <c r="X212" s="160"/>
      <c r="Y212" s="160"/>
      <c r="Z212" s="160"/>
    </row>
    <row r="213" spans="1:26" ht="14.25" customHeight="1" x14ac:dyDescent="0.25">
      <c r="A213" s="160"/>
      <c r="B213" s="160"/>
      <c r="C213" s="160"/>
      <c r="D213" s="160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4"/>
      <c r="P213" s="164"/>
      <c r="Q213" s="166"/>
      <c r="R213" s="160"/>
      <c r="S213" s="160"/>
      <c r="T213" s="160"/>
      <c r="U213" s="160"/>
      <c r="V213" s="160"/>
      <c r="W213" s="160"/>
      <c r="X213" s="160"/>
      <c r="Y213" s="160"/>
      <c r="Z213" s="160"/>
    </row>
    <row r="214" spans="1:26" ht="14.25" customHeight="1" x14ac:dyDescent="0.25">
      <c r="A214" s="160"/>
      <c r="B214" s="160"/>
      <c r="C214" s="160"/>
      <c r="D214" s="160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4"/>
      <c r="P214" s="164"/>
      <c r="Q214" s="166"/>
      <c r="R214" s="160"/>
      <c r="S214" s="160"/>
      <c r="T214" s="160"/>
      <c r="U214" s="160"/>
      <c r="V214" s="160"/>
      <c r="W214" s="160"/>
      <c r="X214" s="160"/>
      <c r="Y214" s="160"/>
      <c r="Z214" s="160"/>
    </row>
    <row r="215" spans="1:26" ht="14.25" customHeight="1" x14ac:dyDescent="0.25">
      <c r="A215" s="160"/>
      <c r="B215" s="160"/>
      <c r="C215" s="160"/>
      <c r="D215" s="160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4"/>
      <c r="P215" s="164"/>
      <c r="Q215" s="166"/>
      <c r="R215" s="160"/>
      <c r="S215" s="160"/>
      <c r="T215" s="160"/>
      <c r="U215" s="160"/>
      <c r="V215" s="160"/>
      <c r="W215" s="160"/>
      <c r="X215" s="160"/>
      <c r="Y215" s="160"/>
      <c r="Z215" s="160"/>
    </row>
    <row r="216" spans="1:26" ht="14.25" customHeight="1" x14ac:dyDescent="0.25">
      <c r="A216" s="160"/>
      <c r="B216" s="160"/>
      <c r="C216" s="160"/>
      <c r="D216" s="160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4"/>
      <c r="P216" s="164"/>
      <c r="Q216" s="166"/>
      <c r="R216" s="160"/>
      <c r="S216" s="160"/>
      <c r="T216" s="160"/>
      <c r="U216" s="160"/>
      <c r="V216" s="160"/>
      <c r="W216" s="160"/>
      <c r="X216" s="160"/>
      <c r="Y216" s="160"/>
      <c r="Z216" s="160"/>
    </row>
    <row r="217" spans="1:26" ht="14.25" customHeight="1" x14ac:dyDescent="0.25">
      <c r="A217" s="160"/>
      <c r="B217" s="160"/>
      <c r="C217" s="160"/>
      <c r="D217" s="160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4"/>
      <c r="P217" s="164"/>
      <c r="Q217" s="166"/>
      <c r="R217" s="160"/>
      <c r="S217" s="160"/>
      <c r="T217" s="160"/>
      <c r="U217" s="160"/>
      <c r="V217" s="160"/>
      <c r="W217" s="160"/>
      <c r="X217" s="160"/>
      <c r="Y217" s="160"/>
      <c r="Z217" s="160"/>
    </row>
    <row r="218" spans="1:26" ht="14.25" customHeight="1" x14ac:dyDescent="0.25">
      <c r="A218" s="160"/>
      <c r="B218" s="160"/>
      <c r="C218" s="160"/>
      <c r="D218" s="160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4"/>
      <c r="P218" s="164"/>
      <c r="Q218" s="166"/>
      <c r="R218" s="160"/>
      <c r="S218" s="160"/>
      <c r="T218" s="160"/>
      <c r="U218" s="160"/>
      <c r="V218" s="160"/>
      <c r="W218" s="160"/>
      <c r="X218" s="160"/>
      <c r="Y218" s="160"/>
      <c r="Z218" s="160"/>
    </row>
    <row r="219" spans="1:26" ht="14.25" customHeight="1" x14ac:dyDescent="0.25">
      <c r="A219" s="160"/>
      <c r="B219" s="160"/>
      <c r="C219" s="160"/>
      <c r="D219" s="160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4"/>
      <c r="P219" s="164"/>
      <c r="Q219" s="166"/>
      <c r="R219" s="160"/>
      <c r="S219" s="160"/>
      <c r="T219" s="160"/>
      <c r="U219" s="160"/>
      <c r="V219" s="160"/>
      <c r="W219" s="160"/>
      <c r="X219" s="160"/>
      <c r="Y219" s="160"/>
      <c r="Z219" s="160"/>
    </row>
    <row r="220" spans="1:26" ht="14.25" customHeight="1" x14ac:dyDescent="0.25">
      <c r="A220" s="160"/>
      <c r="B220" s="160"/>
      <c r="C220" s="160"/>
      <c r="D220" s="160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4"/>
      <c r="P220" s="164"/>
      <c r="Q220" s="166"/>
      <c r="R220" s="160"/>
      <c r="S220" s="160"/>
      <c r="T220" s="160"/>
      <c r="U220" s="160"/>
      <c r="V220" s="160"/>
      <c r="W220" s="160"/>
      <c r="X220" s="160"/>
      <c r="Y220" s="160"/>
      <c r="Z220" s="160"/>
    </row>
    <row r="221" spans="1:26" ht="14.25" customHeight="1" x14ac:dyDescent="0.25">
      <c r="A221" s="160"/>
      <c r="B221" s="160"/>
      <c r="C221" s="160"/>
      <c r="D221" s="160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4"/>
      <c r="P221" s="164"/>
      <c r="Q221" s="166"/>
      <c r="R221" s="160"/>
      <c r="S221" s="160"/>
      <c r="T221" s="160"/>
      <c r="U221" s="160"/>
      <c r="V221" s="160"/>
      <c r="W221" s="160"/>
      <c r="X221" s="160"/>
      <c r="Y221" s="160"/>
      <c r="Z221" s="160"/>
    </row>
    <row r="222" spans="1:26" ht="14.25" customHeight="1" x14ac:dyDescent="0.25">
      <c r="A222" s="160"/>
      <c r="B222" s="160"/>
      <c r="C222" s="160"/>
      <c r="D222" s="160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4"/>
      <c r="P222" s="164"/>
      <c r="Q222" s="166"/>
      <c r="R222" s="160"/>
      <c r="S222" s="160"/>
      <c r="T222" s="160"/>
      <c r="U222" s="160"/>
      <c r="V222" s="160"/>
      <c r="W222" s="160"/>
      <c r="X222" s="160"/>
      <c r="Y222" s="160"/>
      <c r="Z222" s="160"/>
    </row>
    <row r="223" spans="1:26" ht="14.25" customHeight="1" x14ac:dyDescent="0.25">
      <c r="A223" s="160"/>
      <c r="B223" s="160"/>
      <c r="C223" s="160"/>
      <c r="D223" s="160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4"/>
      <c r="P223" s="164"/>
      <c r="Q223" s="166"/>
      <c r="R223" s="160"/>
      <c r="S223" s="160"/>
      <c r="T223" s="160"/>
      <c r="U223" s="160"/>
      <c r="V223" s="160"/>
      <c r="W223" s="160"/>
      <c r="X223" s="160"/>
      <c r="Y223" s="160"/>
      <c r="Z223" s="160"/>
    </row>
    <row r="224" spans="1:26" ht="14.25" customHeight="1" x14ac:dyDescent="0.25">
      <c r="A224" s="160"/>
      <c r="B224" s="160"/>
      <c r="C224" s="160"/>
      <c r="D224" s="160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4"/>
      <c r="P224" s="164"/>
      <c r="Q224" s="166"/>
      <c r="R224" s="160"/>
      <c r="S224" s="160"/>
      <c r="T224" s="160"/>
      <c r="U224" s="160"/>
      <c r="V224" s="160"/>
      <c r="W224" s="160"/>
      <c r="X224" s="160"/>
      <c r="Y224" s="160"/>
      <c r="Z224" s="160"/>
    </row>
    <row r="225" spans="1:26" ht="14.25" customHeight="1" x14ac:dyDescent="0.25">
      <c r="A225" s="160"/>
      <c r="B225" s="160"/>
      <c r="C225" s="160"/>
      <c r="D225" s="160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4"/>
      <c r="P225" s="164"/>
      <c r="Q225" s="166"/>
      <c r="R225" s="160"/>
      <c r="S225" s="160"/>
      <c r="T225" s="160"/>
      <c r="U225" s="160"/>
      <c r="V225" s="160"/>
      <c r="W225" s="160"/>
      <c r="X225" s="160"/>
      <c r="Y225" s="160"/>
      <c r="Z225" s="160"/>
    </row>
    <row r="226" spans="1:26" ht="14.25" customHeight="1" x14ac:dyDescent="0.25">
      <c r="A226" s="160"/>
      <c r="B226" s="160"/>
      <c r="C226" s="160"/>
      <c r="D226" s="160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4"/>
      <c r="P226" s="164"/>
      <c r="Q226" s="166"/>
      <c r="R226" s="160"/>
      <c r="S226" s="160"/>
      <c r="T226" s="160"/>
      <c r="U226" s="160"/>
      <c r="V226" s="160"/>
      <c r="W226" s="160"/>
      <c r="X226" s="160"/>
      <c r="Y226" s="160"/>
      <c r="Z226" s="160"/>
    </row>
    <row r="227" spans="1:26" ht="14.25" customHeight="1" x14ac:dyDescent="0.25">
      <c r="A227" s="160"/>
      <c r="B227" s="160"/>
      <c r="C227" s="160"/>
      <c r="D227" s="160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4"/>
      <c r="P227" s="164"/>
      <c r="Q227" s="166"/>
      <c r="R227" s="160"/>
      <c r="S227" s="160"/>
      <c r="T227" s="160"/>
      <c r="U227" s="160"/>
      <c r="V227" s="160"/>
      <c r="W227" s="160"/>
      <c r="X227" s="160"/>
      <c r="Y227" s="160"/>
      <c r="Z227" s="160"/>
    </row>
    <row r="228" spans="1:26" ht="14.25" customHeight="1" x14ac:dyDescent="0.25">
      <c r="A228" s="160"/>
      <c r="B228" s="160"/>
      <c r="C228" s="160"/>
      <c r="D228" s="160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4"/>
      <c r="P228" s="164"/>
      <c r="Q228" s="166"/>
      <c r="R228" s="160"/>
      <c r="S228" s="160"/>
      <c r="T228" s="160"/>
      <c r="U228" s="160"/>
      <c r="V228" s="160"/>
      <c r="W228" s="160"/>
      <c r="X228" s="160"/>
      <c r="Y228" s="160"/>
      <c r="Z228" s="160"/>
    </row>
    <row r="229" spans="1:26" ht="14.25" customHeight="1" x14ac:dyDescent="0.25">
      <c r="A229" s="160"/>
      <c r="B229" s="160"/>
      <c r="C229" s="160"/>
      <c r="D229" s="160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4"/>
      <c r="P229" s="164"/>
      <c r="Q229" s="166"/>
      <c r="R229" s="160"/>
      <c r="S229" s="160"/>
      <c r="T229" s="160"/>
      <c r="U229" s="160"/>
      <c r="V229" s="160"/>
      <c r="W229" s="160"/>
      <c r="X229" s="160"/>
      <c r="Y229" s="160"/>
      <c r="Z229" s="160"/>
    </row>
    <row r="230" spans="1:26" ht="14.25" customHeight="1" x14ac:dyDescent="0.25">
      <c r="A230" s="160"/>
      <c r="B230" s="160"/>
      <c r="C230" s="160"/>
      <c r="D230" s="160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4"/>
      <c r="P230" s="164"/>
      <c r="Q230" s="166"/>
      <c r="R230" s="160"/>
      <c r="S230" s="160"/>
      <c r="T230" s="160"/>
      <c r="U230" s="160"/>
      <c r="V230" s="160"/>
      <c r="W230" s="160"/>
      <c r="X230" s="160"/>
      <c r="Y230" s="160"/>
      <c r="Z230" s="160"/>
    </row>
    <row r="231" spans="1:26" ht="14.25" customHeight="1" x14ac:dyDescent="0.25">
      <c r="A231" s="160"/>
      <c r="B231" s="160"/>
      <c r="C231" s="160"/>
      <c r="D231" s="160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4"/>
      <c r="P231" s="164"/>
      <c r="Q231" s="166"/>
      <c r="R231" s="160"/>
      <c r="S231" s="160"/>
      <c r="T231" s="160"/>
      <c r="U231" s="160"/>
      <c r="V231" s="160"/>
      <c r="W231" s="160"/>
      <c r="X231" s="160"/>
      <c r="Y231" s="160"/>
      <c r="Z231" s="160"/>
    </row>
    <row r="232" spans="1:26" ht="14.25" customHeight="1" x14ac:dyDescent="0.25">
      <c r="A232" s="160"/>
      <c r="B232" s="160"/>
      <c r="C232" s="160"/>
      <c r="D232" s="160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4"/>
      <c r="P232" s="164"/>
      <c r="Q232" s="166"/>
      <c r="R232" s="160"/>
      <c r="S232" s="160"/>
      <c r="T232" s="160"/>
      <c r="U232" s="160"/>
      <c r="V232" s="160"/>
      <c r="W232" s="160"/>
      <c r="X232" s="160"/>
      <c r="Y232" s="160"/>
      <c r="Z232" s="160"/>
    </row>
    <row r="233" spans="1:26" ht="14.25" customHeight="1" x14ac:dyDescent="0.25">
      <c r="A233" s="160"/>
      <c r="B233" s="160"/>
      <c r="C233" s="160"/>
      <c r="D233" s="160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4"/>
      <c r="P233" s="164"/>
      <c r="Q233" s="166"/>
      <c r="R233" s="160"/>
      <c r="S233" s="160"/>
      <c r="T233" s="160"/>
      <c r="U233" s="160"/>
      <c r="V233" s="160"/>
      <c r="W233" s="160"/>
      <c r="X233" s="160"/>
      <c r="Y233" s="160"/>
      <c r="Z233" s="160"/>
    </row>
    <row r="234" spans="1:26" ht="14.25" customHeight="1" x14ac:dyDescent="0.25">
      <c r="A234" s="160"/>
      <c r="B234" s="160"/>
      <c r="C234" s="160"/>
      <c r="D234" s="160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4"/>
      <c r="P234" s="164"/>
      <c r="Q234" s="166"/>
      <c r="R234" s="160"/>
      <c r="S234" s="160"/>
      <c r="T234" s="160"/>
      <c r="U234" s="160"/>
      <c r="V234" s="160"/>
      <c r="W234" s="160"/>
      <c r="X234" s="160"/>
      <c r="Y234" s="160"/>
      <c r="Z234" s="160"/>
    </row>
    <row r="235" spans="1:26" ht="14.25" customHeight="1" x14ac:dyDescent="0.25">
      <c r="A235" s="160"/>
      <c r="B235" s="160"/>
      <c r="C235" s="160"/>
      <c r="D235" s="160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4"/>
      <c r="P235" s="164"/>
      <c r="Q235" s="166"/>
      <c r="R235" s="160"/>
      <c r="S235" s="160"/>
      <c r="T235" s="160"/>
      <c r="U235" s="160"/>
      <c r="V235" s="160"/>
      <c r="W235" s="160"/>
      <c r="X235" s="160"/>
      <c r="Y235" s="160"/>
      <c r="Z235" s="160"/>
    </row>
    <row r="236" spans="1:26" ht="14.25" customHeight="1" x14ac:dyDescent="0.25">
      <c r="A236" s="160"/>
      <c r="B236" s="160"/>
      <c r="C236" s="160"/>
      <c r="D236" s="160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4"/>
      <c r="P236" s="164"/>
      <c r="Q236" s="166"/>
      <c r="R236" s="160"/>
      <c r="S236" s="160"/>
      <c r="T236" s="160"/>
      <c r="U236" s="160"/>
      <c r="V236" s="160"/>
      <c r="W236" s="160"/>
      <c r="X236" s="160"/>
      <c r="Y236" s="160"/>
      <c r="Z236" s="160"/>
    </row>
    <row r="237" spans="1:26" ht="14.25" customHeight="1" x14ac:dyDescent="0.25">
      <c r="A237" s="160"/>
      <c r="B237" s="160"/>
      <c r="C237" s="160"/>
      <c r="D237" s="160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4"/>
      <c r="P237" s="164"/>
      <c r="Q237" s="166"/>
      <c r="R237" s="160"/>
      <c r="S237" s="160"/>
      <c r="T237" s="160"/>
      <c r="U237" s="160"/>
      <c r="V237" s="160"/>
      <c r="W237" s="160"/>
      <c r="X237" s="160"/>
      <c r="Y237" s="160"/>
      <c r="Z237" s="160"/>
    </row>
    <row r="238" spans="1:26" ht="14.25" customHeight="1" x14ac:dyDescent="0.25">
      <c r="A238" s="160"/>
      <c r="B238" s="160"/>
      <c r="C238" s="160"/>
      <c r="D238" s="160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4"/>
      <c r="P238" s="164"/>
      <c r="Q238" s="166"/>
      <c r="R238" s="160"/>
      <c r="S238" s="160"/>
      <c r="T238" s="160"/>
      <c r="U238" s="160"/>
      <c r="V238" s="160"/>
      <c r="W238" s="160"/>
      <c r="X238" s="160"/>
      <c r="Y238" s="160"/>
      <c r="Z238" s="160"/>
    </row>
    <row r="239" spans="1:26" ht="14.25" customHeight="1" x14ac:dyDescent="0.25">
      <c r="A239" s="160"/>
      <c r="B239" s="160"/>
      <c r="C239" s="160"/>
      <c r="D239" s="160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4"/>
      <c r="P239" s="164"/>
      <c r="Q239" s="166"/>
      <c r="R239" s="160"/>
      <c r="S239" s="160"/>
      <c r="T239" s="160"/>
      <c r="U239" s="160"/>
      <c r="V239" s="160"/>
      <c r="W239" s="160"/>
      <c r="X239" s="160"/>
      <c r="Y239" s="160"/>
      <c r="Z239" s="160"/>
    </row>
    <row r="240" spans="1:26" ht="14.25" customHeight="1" x14ac:dyDescent="0.25">
      <c r="A240" s="160"/>
      <c r="B240" s="160"/>
      <c r="C240" s="160"/>
      <c r="D240" s="160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4"/>
      <c r="P240" s="164"/>
      <c r="Q240" s="166"/>
      <c r="R240" s="160"/>
      <c r="S240" s="160"/>
      <c r="T240" s="160"/>
      <c r="U240" s="160"/>
      <c r="V240" s="160"/>
      <c r="W240" s="160"/>
      <c r="X240" s="160"/>
      <c r="Y240" s="160"/>
      <c r="Z240" s="160"/>
    </row>
    <row r="241" spans="1:26" ht="14.25" customHeight="1" x14ac:dyDescent="0.25">
      <c r="A241" s="160"/>
      <c r="B241" s="160"/>
      <c r="C241" s="160"/>
      <c r="D241" s="160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4"/>
      <c r="P241" s="164"/>
      <c r="Q241" s="166"/>
      <c r="R241" s="160"/>
      <c r="S241" s="160"/>
      <c r="T241" s="160"/>
      <c r="U241" s="160"/>
      <c r="V241" s="160"/>
      <c r="W241" s="160"/>
      <c r="X241" s="160"/>
      <c r="Y241" s="160"/>
      <c r="Z241" s="160"/>
    </row>
    <row r="242" spans="1:26" ht="14.25" customHeight="1" x14ac:dyDescent="0.25">
      <c r="A242" s="160"/>
      <c r="B242" s="160"/>
      <c r="C242" s="160"/>
      <c r="D242" s="160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4"/>
      <c r="P242" s="164"/>
      <c r="Q242" s="166"/>
      <c r="R242" s="160"/>
      <c r="S242" s="160"/>
      <c r="T242" s="160"/>
      <c r="U242" s="160"/>
      <c r="V242" s="160"/>
      <c r="W242" s="160"/>
      <c r="X242" s="160"/>
      <c r="Y242" s="160"/>
      <c r="Z242" s="160"/>
    </row>
    <row r="243" spans="1:26" ht="14.25" customHeight="1" x14ac:dyDescent="0.25">
      <c r="A243" s="160"/>
      <c r="B243" s="160"/>
      <c r="C243" s="160"/>
      <c r="D243" s="160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4"/>
      <c r="P243" s="164"/>
      <c r="Q243" s="166"/>
      <c r="R243" s="160"/>
      <c r="S243" s="160"/>
      <c r="T243" s="160"/>
      <c r="U243" s="160"/>
      <c r="V243" s="160"/>
      <c r="W243" s="160"/>
      <c r="X243" s="160"/>
      <c r="Y243" s="160"/>
      <c r="Z243" s="160"/>
    </row>
    <row r="244" spans="1:26" ht="14.25" customHeight="1" x14ac:dyDescent="0.25">
      <c r="A244" s="160"/>
      <c r="B244" s="160"/>
      <c r="C244" s="160"/>
      <c r="D244" s="160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4"/>
      <c r="P244" s="164"/>
      <c r="Q244" s="166"/>
      <c r="R244" s="160"/>
      <c r="S244" s="160"/>
      <c r="T244" s="160"/>
      <c r="U244" s="160"/>
      <c r="V244" s="160"/>
      <c r="W244" s="160"/>
      <c r="X244" s="160"/>
      <c r="Y244" s="160"/>
      <c r="Z244" s="160"/>
    </row>
    <row r="245" spans="1:26" ht="14.25" customHeight="1" x14ac:dyDescent="0.25">
      <c r="A245" s="160"/>
      <c r="B245" s="160"/>
      <c r="C245" s="160"/>
      <c r="D245" s="160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4"/>
      <c r="P245" s="164"/>
      <c r="Q245" s="166"/>
      <c r="R245" s="160"/>
      <c r="S245" s="160"/>
      <c r="T245" s="160"/>
      <c r="U245" s="160"/>
      <c r="V245" s="160"/>
      <c r="W245" s="160"/>
      <c r="X245" s="160"/>
      <c r="Y245" s="160"/>
      <c r="Z245" s="160"/>
    </row>
    <row r="246" spans="1:26" ht="14.25" customHeight="1" x14ac:dyDescent="0.25">
      <c r="A246" s="160"/>
      <c r="B246" s="160"/>
      <c r="C246" s="160"/>
      <c r="D246" s="160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4"/>
      <c r="P246" s="164"/>
      <c r="Q246" s="166"/>
      <c r="R246" s="160"/>
      <c r="S246" s="160"/>
      <c r="T246" s="160"/>
      <c r="U246" s="160"/>
      <c r="V246" s="160"/>
      <c r="W246" s="160"/>
      <c r="X246" s="160"/>
      <c r="Y246" s="160"/>
      <c r="Z246" s="160"/>
    </row>
    <row r="247" spans="1:26" ht="14.25" customHeight="1" x14ac:dyDescent="0.25">
      <c r="A247" s="160"/>
      <c r="B247" s="160"/>
      <c r="C247" s="160"/>
      <c r="D247" s="160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4"/>
      <c r="P247" s="164"/>
      <c r="Q247" s="166"/>
      <c r="R247" s="160"/>
      <c r="S247" s="160"/>
      <c r="T247" s="160"/>
      <c r="U247" s="160"/>
      <c r="V247" s="160"/>
      <c r="W247" s="160"/>
      <c r="X247" s="160"/>
      <c r="Y247" s="160"/>
      <c r="Z247" s="160"/>
    </row>
    <row r="248" spans="1:26" ht="14.25" customHeight="1" x14ac:dyDescent="0.25">
      <c r="A248" s="160"/>
      <c r="B248" s="160"/>
      <c r="C248" s="160"/>
      <c r="D248" s="160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4"/>
      <c r="P248" s="164"/>
      <c r="Q248" s="166"/>
      <c r="R248" s="160"/>
      <c r="S248" s="160"/>
      <c r="T248" s="160"/>
      <c r="U248" s="160"/>
      <c r="V248" s="160"/>
      <c r="W248" s="160"/>
      <c r="X248" s="160"/>
      <c r="Y248" s="160"/>
      <c r="Z248" s="160"/>
    </row>
    <row r="249" spans="1:26" ht="14.25" customHeight="1" x14ac:dyDescent="0.25">
      <c r="A249" s="160"/>
      <c r="B249" s="160"/>
      <c r="C249" s="160"/>
      <c r="D249" s="160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4"/>
      <c r="P249" s="164"/>
      <c r="Q249" s="166"/>
      <c r="R249" s="160"/>
      <c r="S249" s="160"/>
      <c r="T249" s="160"/>
      <c r="U249" s="160"/>
      <c r="V249" s="160"/>
      <c r="W249" s="160"/>
      <c r="X249" s="160"/>
      <c r="Y249" s="160"/>
      <c r="Z249" s="160"/>
    </row>
    <row r="250" spans="1:26" ht="14.25" customHeight="1" x14ac:dyDescent="0.25">
      <c r="A250" s="160"/>
      <c r="B250" s="160"/>
      <c r="C250" s="160"/>
      <c r="D250" s="160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4"/>
      <c r="P250" s="164"/>
      <c r="Q250" s="166"/>
      <c r="R250" s="160"/>
      <c r="S250" s="160"/>
      <c r="T250" s="160"/>
      <c r="U250" s="160"/>
      <c r="V250" s="160"/>
      <c r="W250" s="160"/>
      <c r="X250" s="160"/>
      <c r="Y250" s="160"/>
      <c r="Z250" s="160"/>
    </row>
    <row r="251" spans="1:26" ht="14.25" customHeight="1" x14ac:dyDescent="0.25">
      <c r="A251" s="160"/>
      <c r="B251" s="160"/>
      <c r="C251" s="160"/>
      <c r="D251" s="160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4"/>
      <c r="P251" s="164"/>
      <c r="Q251" s="166"/>
      <c r="R251" s="160"/>
      <c r="S251" s="160"/>
      <c r="T251" s="160"/>
      <c r="U251" s="160"/>
      <c r="V251" s="160"/>
      <c r="W251" s="160"/>
      <c r="X251" s="160"/>
      <c r="Y251" s="160"/>
      <c r="Z251" s="160"/>
    </row>
    <row r="252" spans="1:26" ht="14.25" customHeight="1" x14ac:dyDescent="0.25">
      <c r="A252" s="160"/>
      <c r="B252" s="160"/>
      <c r="C252" s="160"/>
      <c r="D252" s="160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4"/>
      <c r="P252" s="164"/>
      <c r="Q252" s="166"/>
      <c r="R252" s="160"/>
      <c r="S252" s="160"/>
      <c r="T252" s="160"/>
      <c r="U252" s="160"/>
      <c r="V252" s="160"/>
      <c r="W252" s="160"/>
      <c r="X252" s="160"/>
      <c r="Y252" s="160"/>
      <c r="Z252" s="160"/>
    </row>
    <row r="253" spans="1:26" ht="14.25" customHeight="1" x14ac:dyDescent="0.25">
      <c r="A253" s="160"/>
      <c r="B253" s="160"/>
      <c r="C253" s="160"/>
      <c r="D253" s="160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4"/>
      <c r="P253" s="164"/>
      <c r="Q253" s="166"/>
      <c r="R253" s="160"/>
      <c r="S253" s="160"/>
      <c r="T253" s="160"/>
      <c r="U253" s="160"/>
      <c r="V253" s="160"/>
      <c r="W253" s="160"/>
      <c r="X253" s="160"/>
      <c r="Y253" s="160"/>
      <c r="Z253" s="160"/>
    </row>
    <row r="254" spans="1:26" ht="14.25" customHeight="1" x14ac:dyDescent="0.25">
      <c r="A254" s="160"/>
      <c r="B254" s="160"/>
      <c r="C254" s="160"/>
      <c r="D254" s="160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4"/>
      <c r="P254" s="164"/>
      <c r="Q254" s="166"/>
      <c r="R254" s="160"/>
      <c r="S254" s="160"/>
      <c r="T254" s="160"/>
      <c r="U254" s="160"/>
      <c r="V254" s="160"/>
      <c r="W254" s="160"/>
      <c r="X254" s="160"/>
      <c r="Y254" s="160"/>
      <c r="Z254" s="160"/>
    </row>
    <row r="255" spans="1:26" ht="14.25" customHeight="1" x14ac:dyDescent="0.25">
      <c r="A255" s="160"/>
      <c r="B255" s="160"/>
      <c r="C255" s="160"/>
      <c r="D255" s="160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4"/>
      <c r="P255" s="164"/>
      <c r="Q255" s="166"/>
      <c r="R255" s="160"/>
      <c r="S255" s="160"/>
      <c r="T255" s="160"/>
      <c r="U255" s="160"/>
      <c r="V255" s="160"/>
      <c r="W255" s="160"/>
      <c r="X255" s="160"/>
      <c r="Y255" s="160"/>
      <c r="Z255" s="160"/>
    </row>
    <row r="256" spans="1:26" ht="14.25" customHeight="1" x14ac:dyDescent="0.25">
      <c r="A256" s="160"/>
      <c r="B256" s="160"/>
      <c r="C256" s="160"/>
      <c r="D256" s="160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4"/>
      <c r="P256" s="164"/>
      <c r="Q256" s="166"/>
      <c r="R256" s="160"/>
      <c r="S256" s="160"/>
      <c r="T256" s="160"/>
      <c r="U256" s="160"/>
      <c r="V256" s="160"/>
      <c r="W256" s="160"/>
      <c r="X256" s="160"/>
      <c r="Y256" s="160"/>
      <c r="Z256" s="160"/>
    </row>
    <row r="257" spans="1:26" ht="14.25" customHeight="1" x14ac:dyDescent="0.25">
      <c r="A257" s="160"/>
      <c r="B257" s="160"/>
      <c r="C257" s="160"/>
      <c r="D257" s="160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4"/>
      <c r="P257" s="164"/>
      <c r="Q257" s="166"/>
      <c r="R257" s="160"/>
      <c r="S257" s="160"/>
      <c r="T257" s="160"/>
      <c r="U257" s="160"/>
      <c r="V257" s="160"/>
      <c r="W257" s="160"/>
      <c r="X257" s="160"/>
      <c r="Y257" s="160"/>
      <c r="Z257" s="160"/>
    </row>
    <row r="258" spans="1:26" ht="14.25" customHeight="1" x14ac:dyDescent="0.25">
      <c r="A258" s="160"/>
      <c r="B258" s="160"/>
      <c r="C258" s="160"/>
      <c r="D258" s="160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4"/>
      <c r="P258" s="164"/>
      <c r="Q258" s="166"/>
      <c r="R258" s="160"/>
      <c r="S258" s="160"/>
      <c r="T258" s="160"/>
      <c r="U258" s="160"/>
      <c r="V258" s="160"/>
      <c r="W258" s="160"/>
      <c r="X258" s="160"/>
      <c r="Y258" s="160"/>
      <c r="Z258" s="160"/>
    </row>
    <row r="259" spans="1:26" ht="14.25" customHeight="1" x14ac:dyDescent="0.25">
      <c r="A259" s="160"/>
      <c r="B259" s="160"/>
      <c r="C259" s="160"/>
      <c r="D259" s="160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4"/>
      <c r="P259" s="164"/>
      <c r="Q259" s="166"/>
      <c r="R259" s="160"/>
      <c r="S259" s="160"/>
      <c r="T259" s="160"/>
      <c r="U259" s="160"/>
      <c r="V259" s="160"/>
      <c r="W259" s="160"/>
      <c r="X259" s="160"/>
      <c r="Y259" s="160"/>
      <c r="Z259" s="160"/>
    </row>
    <row r="260" spans="1:26" ht="14.25" customHeight="1" x14ac:dyDescent="0.25">
      <c r="A260" s="160"/>
      <c r="B260" s="160"/>
      <c r="C260" s="160"/>
      <c r="D260" s="160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4"/>
      <c r="P260" s="164"/>
      <c r="Q260" s="166"/>
      <c r="R260" s="160"/>
      <c r="S260" s="160"/>
      <c r="T260" s="160"/>
      <c r="U260" s="160"/>
      <c r="V260" s="160"/>
      <c r="W260" s="160"/>
      <c r="X260" s="160"/>
      <c r="Y260" s="160"/>
      <c r="Z260" s="160"/>
    </row>
    <row r="261" spans="1:26" ht="14.25" customHeight="1" x14ac:dyDescent="0.25">
      <c r="A261" s="160"/>
      <c r="B261" s="160"/>
      <c r="C261" s="160"/>
      <c r="D261" s="160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4"/>
      <c r="P261" s="164"/>
      <c r="Q261" s="166"/>
      <c r="R261" s="160"/>
      <c r="S261" s="160"/>
      <c r="T261" s="160"/>
      <c r="U261" s="160"/>
      <c r="V261" s="160"/>
      <c r="W261" s="160"/>
      <c r="X261" s="160"/>
      <c r="Y261" s="160"/>
      <c r="Z261" s="160"/>
    </row>
    <row r="262" spans="1:26" ht="14.25" customHeight="1" x14ac:dyDescent="0.25">
      <c r="A262" s="160"/>
      <c r="B262" s="160"/>
      <c r="C262" s="160"/>
      <c r="D262" s="160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4"/>
      <c r="P262" s="164"/>
      <c r="Q262" s="166"/>
      <c r="R262" s="160"/>
      <c r="S262" s="160"/>
      <c r="T262" s="160"/>
      <c r="U262" s="160"/>
      <c r="V262" s="160"/>
      <c r="W262" s="160"/>
      <c r="X262" s="160"/>
      <c r="Y262" s="160"/>
      <c r="Z262" s="160"/>
    </row>
    <row r="263" spans="1:26" ht="14.25" customHeight="1" x14ac:dyDescent="0.25">
      <c r="A263" s="160"/>
      <c r="B263" s="160"/>
      <c r="C263" s="160"/>
      <c r="D263" s="160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4"/>
      <c r="P263" s="164"/>
      <c r="Q263" s="166"/>
      <c r="R263" s="160"/>
      <c r="S263" s="160"/>
      <c r="T263" s="160"/>
      <c r="U263" s="160"/>
      <c r="V263" s="160"/>
      <c r="W263" s="160"/>
      <c r="X263" s="160"/>
      <c r="Y263" s="160"/>
      <c r="Z263" s="160"/>
    </row>
    <row r="264" spans="1:26" ht="14.25" customHeight="1" x14ac:dyDescent="0.25">
      <c r="A264" s="160"/>
      <c r="B264" s="160"/>
      <c r="C264" s="160"/>
      <c r="D264" s="160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4"/>
      <c r="P264" s="164"/>
      <c r="Q264" s="166"/>
      <c r="R264" s="160"/>
      <c r="S264" s="160"/>
      <c r="T264" s="160"/>
      <c r="U264" s="160"/>
      <c r="V264" s="160"/>
      <c r="W264" s="160"/>
      <c r="X264" s="160"/>
      <c r="Y264" s="160"/>
      <c r="Z264" s="160"/>
    </row>
    <row r="265" spans="1:26" ht="14.25" customHeight="1" x14ac:dyDescent="0.25">
      <c r="A265" s="160"/>
      <c r="B265" s="160"/>
      <c r="C265" s="160"/>
      <c r="D265" s="160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4"/>
      <c r="P265" s="164"/>
      <c r="Q265" s="166"/>
      <c r="R265" s="160"/>
      <c r="S265" s="160"/>
      <c r="T265" s="160"/>
      <c r="U265" s="160"/>
      <c r="V265" s="160"/>
      <c r="W265" s="160"/>
      <c r="X265" s="160"/>
      <c r="Y265" s="160"/>
      <c r="Z265" s="160"/>
    </row>
    <row r="266" spans="1:26" ht="14.25" customHeight="1" x14ac:dyDescent="0.25">
      <c r="A266" s="160"/>
      <c r="B266" s="160"/>
      <c r="C266" s="160"/>
      <c r="D266" s="160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4"/>
      <c r="P266" s="164"/>
      <c r="Q266" s="166"/>
      <c r="R266" s="160"/>
      <c r="S266" s="160"/>
      <c r="T266" s="160"/>
      <c r="U266" s="160"/>
      <c r="V266" s="160"/>
      <c r="W266" s="160"/>
      <c r="X266" s="160"/>
      <c r="Y266" s="160"/>
      <c r="Z266" s="160"/>
    </row>
    <row r="267" spans="1:26" ht="14.25" customHeight="1" x14ac:dyDescent="0.25">
      <c r="A267" s="160"/>
      <c r="B267" s="160"/>
      <c r="C267" s="160"/>
      <c r="D267" s="160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4"/>
      <c r="P267" s="164"/>
      <c r="Q267" s="166"/>
      <c r="R267" s="160"/>
      <c r="S267" s="160"/>
      <c r="T267" s="160"/>
      <c r="U267" s="160"/>
      <c r="V267" s="160"/>
      <c r="W267" s="160"/>
      <c r="X267" s="160"/>
      <c r="Y267" s="160"/>
      <c r="Z267" s="160"/>
    </row>
    <row r="268" spans="1:26" ht="14.25" customHeight="1" x14ac:dyDescent="0.25">
      <c r="A268" s="160"/>
      <c r="B268" s="160"/>
      <c r="C268" s="160"/>
      <c r="D268" s="160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4"/>
      <c r="P268" s="164"/>
      <c r="Q268" s="166"/>
      <c r="R268" s="160"/>
      <c r="S268" s="160"/>
      <c r="T268" s="160"/>
      <c r="U268" s="160"/>
      <c r="V268" s="160"/>
      <c r="W268" s="160"/>
      <c r="X268" s="160"/>
      <c r="Y268" s="160"/>
      <c r="Z268" s="160"/>
    </row>
    <row r="269" spans="1:26" ht="14.25" customHeight="1" x14ac:dyDescent="0.25">
      <c r="A269" s="160"/>
      <c r="B269" s="160"/>
      <c r="C269" s="160"/>
      <c r="D269" s="160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4"/>
      <c r="P269" s="164"/>
      <c r="Q269" s="166"/>
      <c r="R269" s="160"/>
      <c r="S269" s="160"/>
      <c r="T269" s="160"/>
      <c r="U269" s="160"/>
      <c r="V269" s="160"/>
      <c r="W269" s="160"/>
      <c r="X269" s="160"/>
      <c r="Y269" s="160"/>
      <c r="Z269" s="160"/>
    </row>
    <row r="270" spans="1:26" ht="14.25" customHeight="1" x14ac:dyDescent="0.25">
      <c r="A270" s="160"/>
      <c r="B270" s="160"/>
      <c r="C270" s="160"/>
      <c r="D270" s="160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4"/>
      <c r="P270" s="164"/>
      <c r="Q270" s="166"/>
      <c r="R270" s="160"/>
      <c r="S270" s="160"/>
      <c r="T270" s="160"/>
      <c r="U270" s="160"/>
      <c r="V270" s="160"/>
      <c r="W270" s="160"/>
      <c r="X270" s="160"/>
      <c r="Y270" s="160"/>
      <c r="Z270" s="160"/>
    </row>
    <row r="271" spans="1:26" ht="14.25" customHeight="1" x14ac:dyDescent="0.25">
      <c r="A271" s="160"/>
      <c r="B271" s="160"/>
      <c r="C271" s="160"/>
      <c r="D271" s="160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4"/>
      <c r="P271" s="164"/>
      <c r="Q271" s="166"/>
      <c r="R271" s="160"/>
      <c r="S271" s="160"/>
      <c r="T271" s="160"/>
      <c r="U271" s="160"/>
      <c r="V271" s="160"/>
      <c r="W271" s="160"/>
      <c r="X271" s="160"/>
      <c r="Y271" s="160"/>
      <c r="Z271" s="160"/>
    </row>
    <row r="272" spans="1:26" ht="14.25" customHeight="1" x14ac:dyDescent="0.25">
      <c r="A272" s="160"/>
      <c r="B272" s="160"/>
      <c r="C272" s="160"/>
      <c r="D272" s="160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4"/>
      <c r="P272" s="164"/>
      <c r="Q272" s="166"/>
      <c r="R272" s="160"/>
      <c r="S272" s="160"/>
      <c r="T272" s="160"/>
      <c r="U272" s="160"/>
      <c r="V272" s="160"/>
      <c r="W272" s="160"/>
      <c r="X272" s="160"/>
      <c r="Y272" s="160"/>
      <c r="Z272" s="160"/>
    </row>
    <row r="273" spans="1:26" ht="14.25" customHeight="1" x14ac:dyDescent="0.25">
      <c r="A273" s="160"/>
      <c r="B273" s="160"/>
      <c r="C273" s="160"/>
      <c r="D273" s="160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4"/>
      <c r="P273" s="164"/>
      <c r="Q273" s="166"/>
      <c r="R273" s="160"/>
      <c r="S273" s="160"/>
      <c r="T273" s="160"/>
      <c r="U273" s="160"/>
      <c r="V273" s="160"/>
      <c r="W273" s="160"/>
      <c r="X273" s="160"/>
      <c r="Y273" s="160"/>
      <c r="Z273" s="160"/>
    </row>
    <row r="274" spans="1:26" ht="14.25" customHeight="1" x14ac:dyDescent="0.25">
      <c r="A274" s="160"/>
      <c r="B274" s="160"/>
      <c r="C274" s="160"/>
      <c r="D274" s="160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4"/>
      <c r="P274" s="164"/>
      <c r="Q274" s="166"/>
      <c r="R274" s="160"/>
      <c r="S274" s="160"/>
      <c r="T274" s="160"/>
      <c r="U274" s="160"/>
      <c r="V274" s="160"/>
      <c r="W274" s="160"/>
      <c r="X274" s="160"/>
      <c r="Y274" s="160"/>
      <c r="Z274" s="160"/>
    </row>
    <row r="275" spans="1:26" ht="14.25" customHeight="1" x14ac:dyDescent="0.25">
      <c r="A275" s="160"/>
      <c r="B275" s="160"/>
      <c r="C275" s="160"/>
      <c r="D275" s="160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4"/>
      <c r="P275" s="164"/>
      <c r="Q275" s="166"/>
      <c r="R275" s="160"/>
      <c r="S275" s="160"/>
      <c r="T275" s="160"/>
      <c r="U275" s="160"/>
      <c r="V275" s="160"/>
      <c r="W275" s="160"/>
      <c r="X275" s="160"/>
      <c r="Y275" s="160"/>
      <c r="Z275" s="160"/>
    </row>
    <row r="276" spans="1:26" ht="14.25" customHeight="1" x14ac:dyDescent="0.25">
      <c r="A276" s="160"/>
      <c r="B276" s="160"/>
      <c r="C276" s="160"/>
      <c r="D276" s="160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4"/>
      <c r="P276" s="164"/>
      <c r="Q276" s="166"/>
      <c r="R276" s="160"/>
      <c r="S276" s="160"/>
      <c r="T276" s="160"/>
      <c r="U276" s="160"/>
      <c r="V276" s="160"/>
      <c r="W276" s="160"/>
      <c r="X276" s="160"/>
      <c r="Y276" s="160"/>
      <c r="Z276" s="160"/>
    </row>
    <row r="277" spans="1:26" ht="14.25" customHeight="1" x14ac:dyDescent="0.25">
      <c r="A277" s="160"/>
      <c r="B277" s="160"/>
      <c r="C277" s="160"/>
      <c r="D277" s="160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4"/>
      <c r="P277" s="164"/>
      <c r="Q277" s="166"/>
      <c r="R277" s="160"/>
      <c r="S277" s="160"/>
      <c r="T277" s="160"/>
      <c r="U277" s="160"/>
      <c r="V277" s="160"/>
      <c r="W277" s="160"/>
      <c r="X277" s="160"/>
      <c r="Y277" s="160"/>
      <c r="Z277" s="160"/>
    </row>
    <row r="278" spans="1:26" ht="14.25" customHeight="1" x14ac:dyDescent="0.25">
      <c r="A278" s="160"/>
      <c r="B278" s="160"/>
      <c r="C278" s="160"/>
      <c r="D278" s="160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4"/>
      <c r="P278" s="164"/>
      <c r="Q278" s="166"/>
      <c r="R278" s="160"/>
      <c r="S278" s="160"/>
      <c r="T278" s="160"/>
      <c r="U278" s="160"/>
      <c r="V278" s="160"/>
      <c r="W278" s="160"/>
      <c r="X278" s="160"/>
      <c r="Y278" s="160"/>
      <c r="Z278" s="160"/>
    </row>
    <row r="279" spans="1:26" ht="14.25" customHeight="1" x14ac:dyDescent="0.25">
      <c r="A279" s="160"/>
      <c r="B279" s="160"/>
      <c r="C279" s="160"/>
      <c r="D279" s="160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4"/>
      <c r="P279" s="164"/>
      <c r="Q279" s="166"/>
      <c r="R279" s="160"/>
      <c r="S279" s="160"/>
      <c r="T279" s="160"/>
      <c r="U279" s="160"/>
      <c r="V279" s="160"/>
      <c r="W279" s="160"/>
      <c r="X279" s="160"/>
      <c r="Y279" s="160"/>
      <c r="Z279" s="160"/>
    </row>
    <row r="280" spans="1:26" ht="14.25" customHeight="1" x14ac:dyDescent="0.25">
      <c r="A280" s="160"/>
      <c r="B280" s="160"/>
      <c r="C280" s="160"/>
      <c r="D280" s="160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4"/>
      <c r="P280" s="164"/>
      <c r="Q280" s="166"/>
      <c r="R280" s="160"/>
      <c r="S280" s="160"/>
      <c r="T280" s="160"/>
      <c r="U280" s="160"/>
      <c r="V280" s="160"/>
      <c r="W280" s="160"/>
      <c r="X280" s="160"/>
      <c r="Y280" s="160"/>
      <c r="Z280" s="160"/>
    </row>
    <row r="281" spans="1:26" ht="14.25" customHeight="1" x14ac:dyDescent="0.25">
      <c r="A281" s="160"/>
      <c r="B281" s="160"/>
      <c r="C281" s="160"/>
      <c r="D281" s="160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4"/>
      <c r="P281" s="164"/>
      <c r="Q281" s="166"/>
      <c r="R281" s="160"/>
      <c r="S281" s="160"/>
      <c r="T281" s="160"/>
      <c r="U281" s="160"/>
      <c r="V281" s="160"/>
      <c r="W281" s="160"/>
      <c r="X281" s="160"/>
      <c r="Y281" s="160"/>
      <c r="Z281" s="160"/>
    </row>
    <row r="282" spans="1:26" ht="14.25" customHeight="1" x14ac:dyDescent="0.25">
      <c r="A282" s="160"/>
      <c r="B282" s="160"/>
      <c r="C282" s="160"/>
      <c r="D282" s="160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4"/>
      <c r="P282" s="164"/>
      <c r="Q282" s="166"/>
      <c r="R282" s="160"/>
      <c r="S282" s="160"/>
      <c r="T282" s="160"/>
      <c r="U282" s="160"/>
      <c r="V282" s="160"/>
      <c r="W282" s="160"/>
      <c r="X282" s="160"/>
      <c r="Y282" s="160"/>
      <c r="Z282" s="160"/>
    </row>
    <row r="283" spans="1:26" ht="14.25" customHeight="1" x14ac:dyDescent="0.25">
      <c r="A283" s="160"/>
      <c r="B283" s="160"/>
      <c r="C283" s="160"/>
      <c r="D283" s="160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4"/>
      <c r="P283" s="164"/>
      <c r="Q283" s="166"/>
      <c r="R283" s="160"/>
      <c r="S283" s="160"/>
      <c r="T283" s="160"/>
      <c r="U283" s="160"/>
      <c r="V283" s="160"/>
      <c r="W283" s="160"/>
      <c r="X283" s="160"/>
      <c r="Y283" s="160"/>
      <c r="Z283" s="160"/>
    </row>
    <row r="284" spans="1:26" ht="14.25" customHeight="1" x14ac:dyDescent="0.25">
      <c r="A284" s="160"/>
      <c r="B284" s="160"/>
      <c r="C284" s="160"/>
      <c r="D284" s="160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4"/>
      <c r="P284" s="164"/>
      <c r="Q284" s="166"/>
      <c r="R284" s="160"/>
      <c r="S284" s="160"/>
      <c r="T284" s="160"/>
      <c r="U284" s="160"/>
      <c r="V284" s="160"/>
      <c r="W284" s="160"/>
      <c r="X284" s="160"/>
      <c r="Y284" s="160"/>
      <c r="Z284" s="160"/>
    </row>
    <row r="285" spans="1:26" ht="14.25" customHeight="1" x14ac:dyDescent="0.25">
      <c r="A285" s="160"/>
      <c r="B285" s="160"/>
      <c r="C285" s="160"/>
      <c r="D285" s="160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4"/>
      <c r="P285" s="164"/>
      <c r="Q285" s="166"/>
      <c r="R285" s="160"/>
      <c r="S285" s="160"/>
      <c r="T285" s="160"/>
      <c r="U285" s="160"/>
      <c r="V285" s="160"/>
      <c r="W285" s="160"/>
      <c r="X285" s="160"/>
      <c r="Y285" s="160"/>
      <c r="Z285" s="160"/>
    </row>
    <row r="286" spans="1:26" ht="14.25" customHeight="1" x14ac:dyDescent="0.25">
      <c r="A286" s="160"/>
      <c r="B286" s="160"/>
      <c r="C286" s="160"/>
      <c r="D286" s="160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4"/>
      <c r="P286" s="164"/>
      <c r="Q286" s="166"/>
      <c r="R286" s="160"/>
      <c r="S286" s="160"/>
      <c r="T286" s="160"/>
      <c r="U286" s="160"/>
      <c r="V286" s="160"/>
      <c r="W286" s="160"/>
      <c r="X286" s="160"/>
      <c r="Y286" s="160"/>
      <c r="Z286" s="160"/>
    </row>
    <row r="287" spans="1:26" ht="14.25" customHeight="1" x14ac:dyDescent="0.25">
      <c r="A287" s="160"/>
      <c r="B287" s="160"/>
      <c r="C287" s="160"/>
      <c r="D287" s="160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4"/>
      <c r="P287" s="164"/>
      <c r="Q287" s="166"/>
      <c r="R287" s="160"/>
      <c r="S287" s="160"/>
      <c r="T287" s="160"/>
      <c r="U287" s="160"/>
      <c r="V287" s="160"/>
      <c r="W287" s="160"/>
      <c r="X287" s="160"/>
      <c r="Y287" s="160"/>
      <c r="Z287" s="160"/>
    </row>
    <row r="288" spans="1:26" ht="14.25" customHeight="1" x14ac:dyDescent="0.25">
      <c r="A288" s="160"/>
      <c r="B288" s="160"/>
      <c r="C288" s="160"/>
      <c r="D288" s="160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4"/>
      <c r="P288" s="164"/>
      <c r="Q288" s="166"/>
      <c r="R288" s="160"/>
      <c r="S288" s="160"/>
      <c r="T288" s="160"/>
      <c r="U288" s="160"/>
      <c r="V288" s="160"/>
      <c r="W288" s="160"/>
      <c r="X288" s="160"/>
      <c r="Y288" s="160"/>
      <c r="Z288" s="160"/>
    </row>
    <row r="289" spans="1:26" ht="14.25" customHeight="1" x14ac:dyDescent="0.25">
      <c r="A289" s="160"/>
      <c r="B289" s="160"/>
      <c r="C289" s="160"/>
      <c r="D289" s="160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4"/>
      <c r="P289" s="164"/>
      <c r="Q289" s="166"/>
      <c r="R289" s="160"/>
      <c r="S289" s="160"/>
      <c r="T289" s="160"/>
      <c r="U289" s="160"/>
      <c r="V289" s="160"/>
      <c r="W289" s="160"/>
      <c r="X289" s="160"/>
      <c r="Y289" s="160"/>
      <c r="Z289" s="160"/>
    </row>
    <row r="290" spans="1:26" ht="14.25" customHeight="1" x14ac:dyDescent="0.25">
      <c r="A290" s="160"/>
      <c r="B290" s="160"/>
      <c r="C290" s="160"/>
      <c r="D290" s="160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4"/>
      <c r="P290" s="164"/>
      <c r="Q290" s="166"/>
      <c r="R290" s="160"/>
      <c r="S290" s="160"/>
      <c r="T290" s="160"/>
      <c r="U290" s="160"/>
      <c r="V290" s="160"/>
      <c r="W290" s="160"/>
      <c r="X290" s="160"/>
      <c r="Y290" s="160"/>
      <c r="Z290" s="160"/>
    </row>
    <row r="291" spans="1:26" ht="14.25" customHeight="1" x14ac:dyDescent="0.25">
      <c r="A291" s="160"/>
      <c r="B291" s="160"/>
      <c r="C291" s="160"/>
      <c r="D291" s="160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4"/>
      <c r="P291" s="164"/>
      <c r="Q291" s="166"/>
      <c r="R291" s="160"/>
      <c r="S291" s="160"/>
      <c r="T291" s="160"/>
      <c r="U291" s="160"/>
      <c r="V291" s="160"/>
      <c r="W291" s="160"/>
      <c r="X291" s="160"/>
      <c r="Y291" s="160"/>
      <c r="Z291" s="160"/>
    </row>
    <row r="292" spans="1:26" ht="14.25" customHeight="1" x14ac:dyDescent="0.25">
      <c r="A292" s="160"/>
      <c r="B292" s="160"/>
      <c r="C292" s="160"/>
      <c r="D292" s="160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4"/>
      <c r="P292" s="164"/>
      <c r="Q292" s="166"/>
      <c r="R292" s="160"/>
      <c r="S292" s="160"/>
      <c r="T292" s="160"/>
      <c r="U292" s="160"/>
      <c r="V292" s="160"/>
      <c r="W292" s="160"/>
      <c r="X292" s="160"/>
      <c r="Y292" s="160"/>
      <c r="Z292" s="160"/>
    </row>
    <row r="293" spans="1:26" ht="14.25" customHeight="1" x14ac:dyDescent="0.25">
      <c r="A293" s="160"/>
      <c r="B293" s="160"/>
      <c r="C293" s="160"/>
      <c r="D293" s="160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4"/>
      <c r="P293" s="164"/>
      <c r="Q293" s="166"/>
      <c r="R293" s="160"/>
      <c r="S293" s="160"/>
      <c r="T293" s="160"/>
      <c r="U293" s="160"/>
      <c r="V293" s="160"/>
      <c r="W293" s="160"/>
      <c r="X293" s="160"/>
      <c r="Y293" s="160"/>
      <c r="Z293" s="160"/>
    </row>
    <row r="294" spans="1:26" ht="14.25" customHeight="1" x14ac:dyDescent="0.25">
      <c r="A294" s="160"/>
      <c r="B294" s="160"/>
      <c r="C294" s="160"/>
      <c r="D294" s="160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4"/>
      <c r="P294" s="164"/>
      <c r="Q294" s="166"/>
      <c r="R294" s="160"/>
      <c r="S294" s="160"/>
      <c r="T294" s="160"/>
      <c r="U294" s="160"/>
      <c r="V294" s="160"/>
      <c r="W294" s="160"/>
      <c r="X294" s="160"/>
      <c r="Y294" s="160"/>
      <c r="Z294" s="160"/>
    </row>
    <row r="295" spans="1:26" ht="14.25" customHeight="1" x14ac:dyDescent="0.25">
      <c r="A295" s="160"/>
      <c r="B295" s="160"/>
      <c r="C295" s="160"/>
      <c r="D295" s="160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4"/>
      <c r="P295" s="164"/>
      <c r="Q295" s="166"/>
      <c r="R295" s="160"/>
      <c r="S295" s="160"/>
      <c r="T295" s="160"/>
      <c r="U295" s="160"/>
      <c r="V295" s="160"/>
      <c r="W295" s="160"/>
      <c r="X295" s="160"/>
      <c r="Y295" s="160"/>
      <c r="Z295" s="160"/>
    </row>
    <row r="296" spans="1:26" ht="14.25" customHeight="1" x14ac:dyDescent="0.25">
      <c r="A296" s="160"/>
      <c r="B296" s="160"/>
      <c r="C296" s="160"/>
      <c r="D296" s="160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4"/>
      <c r="P296" s="164"/>
      <c r="Q296" s="166"/>
      <c r="R296" s="160"/>
      <c r="S296" s="160"/>
      <c r="T296" s="160"/>
      <c r="U296" s="160"/>
      <c r="V296" s="160"/>
      <c r="W296" s="160"/>
      <c r="X296" s="160"/>
      <c r="Y296" s="160"/>
      <c r="Z296" s="160"/>
    </row>
    <row r="297" spans="1:26" ht="14.25" customHeight="1" x14ac:dyDescent="0.25">
      <c r="A297" s="160"/>
      <c r="B297" s="160"/>
      <c r="C297" s="160"/>
      <c r="D297" s="160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4"/>
      <c r="P297" s="164"/>
      <c r="Q297" s="166"/>
      <c r="R297" s="160"/>
      <c r="S297" s="160"/>
      <c r="T297" s="160"/>
      <c r="U297" s="160"/>
      <c r="V297" s="160"/>
      <c r="W297" s="160"/>
      <c r="X297" s="160"/>
      <c r="Y297" s="160"/>
      <c r="Z297" s="160"/>
    </row>
    <row r="298" spans="1:26" ht="14.25" customHeight="1" x14ac:dyDescent="0.25">
      <c r="A298" s="160"/>
      <c r="B298" s="160"/>
      <c r="C298" s="160"/>
      <c r="D298" s="160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4"/>
      <c r="P298" s="164"/>
      <c r="Q298" s="166"/>
      <c r="R298" s="160"/>
      <c r="S298" s="160"/>
      <c r="T298" s="160"/>
      <c r="U298" s="160"/>
      <c r="V298" s="160"/>
      <c r="W298" s="160"/>
      <c r="X298" s="160"/>
      <c r="Y298" s="160"/>
      <c r="Z298" s="160"/>
    </row>
    <row r="299" spans="1:26" ht="14.25" customHeight="1" x14ac:dyDescent="0.25">
      <c r="A299" s="160"/>
      <c r="B299" s="160"/>
      <c r="C299" s="160"/>
      <c r="D299" s="160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4"/>
      <c r="P299" s="164"/>
      <c r="Q299" s="166"/>
      <c r="R299" s="160"/>
      <c r="S299" s="160"/>
      <c r="T299" s="160"/>
      <c r="U299" s="160"/>
      <c r="V299" s="160"/>
      <c r="W299" s="160"/>
      <c r="X299" s="160"/>
      <c r="Y299" s="160"/>
      <c r="Z299" s="160"/>
    </row>
    <row r="300" spans="1:26" ht="14.25" customHeight="1" x14ac:dyDescent="0.25">
      <c r="A300" s="160"/>
      <c r="B300" s="160"/>
      <c r="C300" s="160"/>
      <c r="D300" s="160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4"/>
      <c r="P300" s="164"/>
      <c r="Q300" s="166"/>
      <c r="R300" s="160"/>
      <c r="S300" s="160"/>
      <c r="T300" s="160"/>
      <c r="U300" s="160"/>
      <c r="V300" s="160"/>
      <c r="W300" s="160"/>
      <c r="X300" s="160"/>
      <c r="Y300" s="160"/>
      <c r="Z300" s="160"/>
    </row>
    <row r="301" spans="1:26" ht="14.25" customHeight="1" x14ac:dyDescent="0.25">
      <c r="A301" s="160"/>
      <c r="B301" s="160"/>
      <c r="C301" s="160"/>
      <c r="D301" s="160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4"/>
      <c r="P301" s="164"/>
      <c r="Q301" s="166"/>
      <c r="R301" s="160"/>
      <c r="S301" s="160"/>
      <c r="T301" s="160"/>
      <c r="U301" s="160"/>
      <c r="V301" s="160"/>
      <c r="W301" s="160"/>
      <c r="X301" s="160"/>
      <c r="Y301" s="160"/>
      <c r="Z301" s="160"/>
    </row>
    <row r="302" spans="1:26" ht="14.25" customHeight="1" x14ac:dyDescent="0.25">
      <c r="A302" s="160"/>
      <c r="B302" s="160"/>
      <c r="C302" s="160"/>
      <c r="D302" s="160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4"/>
      <c r="P302" s="164"/>
      <c r="Q302" s="166"/>
      <c r="R302" s="160"/>
      <c r="S302" s="160"/>
      <c r="T302" s="160"/>
      <c r="U302" s="160"/>
      <c r="V302" s="160"/>
      <c r="W302" s="160"/>
      <c r="X302" s="160"/>
      <c r="Y302" s="160"/>
      <c r="Z302" s="160"/>
    </row>
    <row r="303" spans="1:26" ht="14.25" customHeight="1" x14ac:dyDescent="0.25">
      <c r="A303" s="160"/>
      <c r="B303" s="160"/>
      <c r="C303" s="160"/>
      <c r="D303" s="160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4"/>
      <c r="P303" s="164"/>
      <c r="Q303" s="166"/>
      <c r="R303" s="160"/>
      <c r="S303" s="160"/>
      <c r="T303" s="160"/>
      <c r="U303" s="160"/>
      <c r="V303" s="160"/>
      <c r="W303" s="160"/>
      <c r="X303" s="160"/>
      <c r="Y303" s="160"/>
      <c r="Z303" s="160"/>
    </row>
    <row r="304" spans="1:26" ht="14.25" customHeight="1" x14ac:dyDescent="0.25">
      <c r="A304" s="160"/>
      <c r="B304" s="160"/>
      <c r="C304" s="160"/>
      <c r="D304" s="160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4"/>
      <c r="P304" s="164"/>
      <c r="Q304" s="166"/>
      <c r="R304" s="160"/>
      <c r="S304" s="160"/>
      <c r="T304" s="160"/>
      <c r="U304" s="160"/>
      <c r="V304" s="160"/>
      <c r="W304" s="160"/>
      <c r="X304" s="160"/>
      <c r="Y304" s="160"/>
      <c r="Z304" s="160"/>
    </row>
    <row r="305" spans="1:26" ht="14.25" customHeight="1" x14ac:dyDescent="0.25">
      <c r="A305" s="160"/>
      <c r="B305" s="160"/>
      <c r="C305" s="160"/>
      <c r="D305" s="160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4"/>
      <c r="P305" s="164"/>
      <c r="Q305" s="166"/>
      <c r="R305" s="160"/>
      <c r="S305" s="160"/>
      <c r="T305" s="160"/>
      <c r="U305" s="160"/>
      <c r="V305" s="160"/>
      <c r="W305" s="160"/>
      <c r="X305" s="160"/>
      <c r="Y305" s="160"/>
      <c r="Z305" s="160"/>
    </row>
    <row r="306" spans="1:26" ht="14.25" customHeight="1" x14ac:dyDescent="0.25">
      <c r="A306" s="160"/>
      <c r="B306" s="160"/>
      <c r="C306" s="160"/>
      <c r="D306" s="160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4"/>
      <c r="P306" s="164"/>
      <c r="Q306" s="166"/>
      <c r="R306" s="160"/>
      <c r="S306" s="160"/>
      <c r="T306" s="160"/>
      <c r="U306" s="160"/>
      <c r="V306" s="160"/>
      <c r="W306" s="160"/>
      <c r="X306" s="160"/>
      <c r="Y306" s="160"/>
      <c r="Z306" s="160"/>
    </row>
    <row r="307" spans="1:26" ht="14.25" customHeight="1" x14ac:dyDescent="0.25">
      <c r="A307" s="160"/>
      <c r="B307" s="160"/>
      <c r="C307" s="160"/>
      <c r="D307" s="160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4"/>
      <c r="P307" s="164"/>
      <c r="Q307" s="166"/>
      <c r="R307" s="160"/>
      <c r="S307" s="160"/>
      <c r="T307" s="160"/>
      <c r="U307" s="160"/>
      <c r="V307" s="160"/>
      <c r="W307" s="160"/>
      <c r="X307" s="160"/>
      <c r="Y307" s="160"/>
      <c r="Z307" s="160"/>
    </row>
    <row r="308" spans="1:26" ht="14.25" customHeight="1" x14ac:dyDescent="0.25">
      <c r="A308" s="160"/>
      <c r="B308" s="160"/>
      <c r="C308" s="160"/>
      <c r="D308" s="160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4"/>
      <c r="P308" s="164"/>
      <c r="Q308" s="166"/>
      <c r="R308" s="160"/>
      <c r="S308" s="160"/>
      <c r="T308" s="160"/>
      <c r="U308" s="160"/>
      <c r="V308" s="160"/>
      <c r="W308" s="160"/>
      <c r="X308" s="160"/>
      <c r="Y308" s="160"/>
      <c r="Z308" s="160"/>
    </row>
    <row r="309" spans="1:26" ht="14.25" customHeight="1" x14ac:dyDescent="0.25">
      <c r="A309" s="160"/>
      <c r="B309" s="160"/>
      <c r="C309" s="160"/>
      <c r="D309" s="160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4"/>
      <c r="P309" s="164"/>
      <c r="Q309" s="166"/>
      <c r="R309" s="160"/>
      <c r="S309" s="160"/>
      <c r="T309" s="160"/>
      <c r="U309" s="160"/>
      <c r="V309" s="160"/>
      <c r="W309" s="160"/>
      <c r="X309" s="160"/>
      <c r="Y309" s="160"/>
      <c r="Z309" s="160"/>
    </row>
    <row r="310" spans="1:26" ht="14.25" customHeight="1" x14ac:dyDescent="0.25">
      <c r="A310" s="160"/>
      <c r="B310" s="160"/>
      <c r="C310" s="160"/>
      <c r="D310" s="160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4"/>
      <c r="P310" s="164"/>
      <c r="Q310" s="166"/>
      <c r="R310" s="160"/>
      <c r="S310" s="160"/>
      <c r="T310" s="160"/>
      <c r="U310" s="160"/>
      <c r="V310" s="160"/>
      <c r="W310" s="160"/>
      <c r="X310" s="160"/>
      <c r="Y310" s="160"/>
      <c r="Z310" s="160"/>
    </row>
    <row r="311" spans="1:26" ht="14.25" customHeight="1" x14ac:dyDescent="0.25">
      <c r="A311" s="160"/>
      <c r="B311" s="160"/>
      <c r="C311" s="160"/>
      <c r="D311" s="160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4"/>
      <c r="P311" s="164"/>
      <c r="Q311" s="166"/>
      <c r="R311" s="160"/>
      <c r="S311" s="160"/>
      <c r="T311" s="160"/>
      <c r="U311" s="160"/>
      <c r="V311" s="160"/>
      <c r="W311" s="160"/>
      <c r="X311" s="160"/>
      <c r="Y311" s="160"/>
      <c r="Z311" s="160"/>
    </row>
    <row r="312" spans="1:26" ht="14.25" customHeight="1" x14ac:dyDescent="0.25">
      <c r="A312" s="160"/>
      <c r="B312" s="160"/>
      <c r="C312" s="160"/>
      <c r="D312" s="160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4"/>
      <c r="P312" s="164"/>
      <c r="Q312" s="166"/>
      <c r="R312" s="160"/>
      <c r="S312" s="160"/>
      <c r="T312" s="160"/>
      <c r="U312" s="160"/>
      <c r="V312" s="160"/>
      <c r="W312" s="160"/>
      <c r="X312" s="160"/>
      <c r="Y312" s="160"/>
      <c r="Z312" s="160"/>
    </row>
    <row r="313" spans="1:26" ht="14.25" customHeight="1" x14ac:dyDescent="0.25">
      <c r="A313" s="160"/>
      <c r="B313" s="160"/>
      <c r="C313" s="160"/>
      <c r="D313" s="160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4"/>
      <c r="P313" s="164"/>
      <c r="Q313" s="166"/>
      <c r="R313" s="160"/>
      <c r="S313" s="160"/>
      <c r="T313" s="160"/>
      <c r="U313" s="160"/>
      <c r="V313" s="160"/>
      <c r="W313" s="160"/>
      <c r="X313" s="160"/>
      <c r="Y313" s="160"/>
      <c r="Z313" s="160"/>
    </row>
    <row r="314" spans="1:26" ht="14.25" customHeight="1" x14ac:dyDescent="0.25">
      <c r="A314" s="160"/>
      <c r="B314" s="160"/>
      <c r="C314" s="160"/>
      <c r="D314" s="160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4"/>
      <c r="P314" s="164"/>
      <c r="Q314" s="166"/>
      <c r="R314" s="160"/>
      <c r="S314" s="160"/>
      <c r="T314" s="160"/>
      <c r="U314" s="160"/>
      <c r="V314" s="160"/>
      <c r="W314" s="160"/>
      <c r="X314" s="160"/>
      <c r="Y314" s="160"/>
      <c r="Z314" s="160"/>
    </row>
    <row r="315" spans="1:26" ht="14.25" customHeight="1" x14ac:dyDescent="0.25">
      <c r="A315" s="160"/>
      <c r="B315" s="160"/>
      <c r="C315" s="160"/>
      <c r="D315" s="160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4"/>
      <c r="P315" s="164"/>
      <c r="Q315" s="166"/>
      <c r="R315" s="160"/>
      <c r="S315" s="160"/>
      <c r="T315" s="160"/>
      <c r="U315" s="160"/>
      <c r="V315" s="160"/>
      <c r="W315" s="160"/>
      <c r="X315" s="160"/>
      <c r="Y315" s="160"/>
      <c r="Z315" s="160"/>
    </row>
    <row r="316" spans="1:26" ht="14.25" customHeight="1" x14ac:dyDescent="0.25">
      <c r="A316" s="160"/>
      <c r="B316" s="160"/>
      <c r="C316" s="160"/>
      <c r="D316" s="160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4"/>
      <c r="P316" s="164"/>
      <c r="Q316" s="166"/>
      <c r="R316" s="160"/>
      <c r="S316" s="160"/>
      <c r="T316" s="160"/>
      <c r="U316" s="160"/>
      <c r="V316" s="160"/>
      <c r="W316" s="160"/>
      <c r="X316" s="160"/>
      <c r="Y316" s="160"/>
      <c r="Z316" s="160"/>
    </row>
    <row r="317" spans="1:26" ht="14.25" customHeight="1" x14ac:dyDescent="0.25">
      <c r="A317" s="160"/>
      <c r="B317" s="160"/>
      <c r="C317" s="160"/>
      <c r="D317" s="160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4"/>
      <c r="P317" s="164"/>
      <c r="Q317" s="166"/>
      <c r="R317" s="160"/>
      <c r="S317" s="160"/>
      <c r="T317" s="160"/>
      <c r="U317" s="160"/>
      <c r="V317" s="160"/>
      <c r="W317" s="160"/>
      <c r="X317" s="160"/>
      <c r="Y317" s="160"/>
      <c r="Z317" s="160"/>
    </row>
    <row r="318" spans="1:26" ht="14.25" customHeight="1" x14ac:dyDescent="0.25">
      <c r="A318" s="160"/>
      <c r="B318" s="160"/>
      <c r="C318" s="160"/>
      <c r="D318" s="160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4"/>
      <c r="P318" s="164"/>
      <c r="Q318" s="166"/>
      <c r="R318" s="160"/>
      <c r="S318" s="160"/>
      <c r="T318" s="160"/>
      <c r="U318" s="160"/>
      <c r="V318" s="160"/>
      <c r="W318" s="160"/>
      <c r="X318" s="160"/>
      <c r="Y318" s="160"/>
      <c r="Z318" s="160"/>
    </row>
    <row r="319" spans="1:26" ht="14.25" customHeight="1" x14ac:dyDescent="0.25">
      <c r="A319" s="160"/>
      <c r="B319" s="160"/>
      <c r="C319" s="160"/>
      <c r="D319" s="160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4"/>
      <c r="P319" s="164"/>
      <c r="Q319" s="166"/>
      <c r="R319" s="160"/>
      <c r="S319" s="160"/>
      <c r="T319" s="160"/>
      <c r="U319" s="160"/>
      <c r="V319" s="160"/>
      <c r="W319" s="160"/>
      <c r="X319" s="160"/>
      <c r="Y319" s="160"/>
      <c r="Z319" s="160"/>
    </row>
    <row r="320" spans="1:26" ht="14.25" customHeight="1" x14ac:dyDescent="0.25">
      <c r="A320" s="160"/>
      <c r="B320" s="160"/>
      <c r="C320" s="160"/>
      <c r="D320" s="160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4"/>
      <c r="P320" s="164"/>
      <c r="Q320" s="166"/>
      <c r="R320" s="160"/>
      <c r="S320" s="160"/>
      <c r="T320" s="160"/>
      <c r="U320" s="160"/>
      <c r="V320" s="160"/>
      <c r="W320" s="160"/>
      <c r="X320" s="160"/>
      <c r="Y320" s="160"/>
      <c r="Z320" s="160"/>
    </row>
    <row r="321" spans="1:26" ht="14.25" customHeight="1" x14ac:dyDescent="0.25">
      <c r="A321" s="160"/>
      <c r="B321" s="160"/>
      <c r="C321" s="160"/>
      <c r="D321" s="160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4"/>
      <c r="P321" s="164"/>
      <c r="Q321" s="166"/>
      <c r="R321" s="160"/>
      <c r="S321" s="160"/>
      <c r="T321" s="160"/>
      <c r="U321" s="160"/>
      <c r="V321" s="160"/>
      <c r="W321" s="160"/>
      <c r="X321" s="160"/>
      <c r="Y321" s="160"/>
      <c r="Z321" s="160"/>
    </row>
    <row r="322" spans="1:26" ht="14.25" customHeight="1" x14ac:dyDescent="0.25">
      <c r="A322" s="160"/>
      <c r="B322" s="160"/>
      <c r="C322" s="160"/>
      <c r="D322" s="160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4"/>
      <c r="P322" s="164"/>
      <c r="Q322" s="166"/>
      <c r="R322" s="160"/>
      <c r="S322" s="160"/>
      <c r="T322" s="160"/>
      <c r="U322" s="160"/>
      <c r="V322" s="160"/>
      <c r="W322" s="160"/>
      <c r="X322" s="160"/>
      <c r="Y322" s="160"/>
      <c r="Z322" s="160"/>
    </row>
    <row r="323" spans="1:26" ht="14.25" customHeight="1" x14ac:dyDescent="0.25">
      <c r="A323" s="160"/>
      <c r="B323" s="160"/>
      <c r="C323" s="160"/>
      <c r="D323" s="160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4"/>
      <c r="P323" s="164"/>
      <c r="Q323" s="166"/>
      <c r="R323" s="160"/>
      <c r="S323" s="160"/>
      <c r="T323" s="160"/>
      <c r="U323" s="160"/>
      <c r="V323" s="160"/>
      <c r="W323" s="160"/>
      <c r="X323" s="160"/>
      <c r="Y323" s="160"/>
      <c r="Z323" s="160"/>
    </row>
    <row r="324" spans="1:26" ht="14.25" customHeight="1" x14ac:dyDescent="0.25">
      <c r="A324" s="160"/>
      <c r="B324" s="160"/>
      <c r="C324" s="160"/>
      <c r="D324" s="160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4"/>
      <c r="P324" s="164"/>
      <c r="Q324" s="166"/>
      <c r="R324" s="160"/>
      <c r="S324" s="160"/>
      <c r="T324" s="160"/>
      <c r="U324" s="160"/>
      <c r="V324" s="160"/>
      <c r="W324" s="160"/>
      <c r="X324" s="160"/>
      <c r="Y324" s="160"/>
      <c r="Z324" s="160"/>
    </row>
    <row r="325" spans="1:26" ht="14.25" customHeight="1" x14ac:dyDescent="0.25">
      <c r="A325" s="160"/>
      <c r="B325" s="160"/>
      <c r="C325" s="160"/>
      <c r="D325" s="160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4"/>
      <c r="P325" s="164"/>
      <c r="Q325" s="166"/>
      <c r="R325" s="160"/>
      <c r="S325" s="160"/>
      <c r="T325" s="160"/>
      <c r="U325" s="160"/>
      <c r="V325" s="160"/>
      <c r="W325" s="160"/>
      <c r="X325" s="160"/>
      <c r="Y325" s="160"/>
      <c r="Z325" s="160"/>
    </row>
    <row r="326" spans="1:26" ht="14.25" customHeight="1" x14ac:dyDescent="0.25">
      <c r="A326" s="160"/>
      <c r="B326" s="160"/>
      <c r="C326" s="160"/>
      <c r="D326" s="160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4"/>
      <c r="P326" s="164"/>
      <c r="Q326" s="166"/>
      <c r="R326" s="160"/>
      <c r="S326" s="160"/>
      <c r="T326" s="160"/>
      <c r="U326" s="160"/>
      <c r="V326" s="160"/>
      <c r="W326" s="160"/>
      <c r="X326" s="160"/>
      <c r="Y326" s="160"/>
      <c r="Z326" s="160"/>
    </row>
    <row r="327" spans="1:26" ht="14.25" customHeight="1" x14ac:dyDescent="0.25">
      <c r="A327" s="160"/>
      <c r="B327" s="160"/>
      <c r="C327" s="160"/>
      <c r="D327" s="160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4"/>
      <c r="P327" s="164"/>
      <c r="Q327" s="166"/>
      <c r="R327" s="160"/>
      <c r="S327" s="160"/>
      <c r="T327" s="160"/>
      <c r="U327" s="160"/>
      <c r="V327" s="160"/>
      <c r="W327" s="160"/>
      <c r="X327" s="160"/>
      <c r="Y327" s="160"/>
      <c r="Z327" s="160"/>
    </row>
    <row r="328" spans="1:26" ht="14.25" customHeight="1" x14ac:dyDescent="0.25">
      <c r="A328" s="160"/>
      <c r="B328" s="160"/>
      <c r="C328" s="160"/>
      <c r="D328" s="160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4"/>
      <c r="P328" s="164"/>
      <c r="Q328" s="166"/>
      <c r="R328" s="160"/>
      <c r="S328" s="160"/>
      <c r="T328" s="160"/>
      <c r="U328" s="160"/>
      <c r="V328" s="160"/>
      <c r="W328" s="160"/>
      <c r="X328" s="160"/>
      <c r="Y328" s="160"/>
      <c r="Z328" s="160"/>
    </row>
    <row r="329" spans="1:26" ht="14.25" customHeight="1" x14ac:dyDescent="0.25">
      <c r="A329" s="160"/>
      <c r="B329" s="160"/>
      <c r="C329" s="160"/>
      <c r="D329" s="160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4"/>
      <c r="P329" s="164"/>
      <c r="Q329" s="166"/>
      <c r="R329" s="160"/>
      <c r="S329" s="160"/>
      <c r="T329" s="160"/>
      <c r="U329" s="160"/>
      <c r="V329" s="160"/>
      <c r="W329" s="160"/>
      <c r="X329" s="160"/>
      <c r="Y329" s="160"/>
      <c r="Z329" s="160"/>
    </row>
    <row r="330" spans="1:26" ht="14.25" customHeight="1" x14ac:dyDescent="0.25">
      <c r="A330" s="160"/>
      <c r="B330" s="160"/>
      <c r="C330" s="160"/>
      <c r="D330" s="160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4"/>
      <c r="P330" s="164"/>
      <c r="Q330" s="166"/>
      <c r="R330" s="160"/>
      <c r="S330" s="160"/>
      <c r="T330" s="160"/>
      <c r="U330" s="160"/>
      <c r="V330" s="160"/>
      <c r="W330" s="160"/>
      <c r="X330" s="160"/>
      <c r="Y330" s="160"/>
      <c r="Z330" s="160"/>
    </row>
    <row r="331" spans="1:26" ht="14.25" customHeight="1" x14ac:dyDescent="0.25">
      <c r="A331" s="160"/>
      <c r="B331" s="160"/>
      <c r="C331" s="160"/>
      <c r="D331" s="160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4"/>
      <c r="P331" s="164"/>
      <c r="Q331" s="166"/>
      <c r="R331" s="160"/>
      <c r="S331" s="160"/>
      <c r="T331" s="160"/>
      <c r="U331" s="160"/>
      <c r="V331" s="160"/>
      <c r="W331" s="160"/>
      <c r="X331" s="160"/>
      <c r="Y331" s="160"/>
      <c r="Z331" s="160"/>
    </row>
    <row r="332" spans="1:26" ht="14.25" customHeight="1" x14ac:dyDescent="0.25">
      <c r="A332" s="160"/>
      <c r="B332" s="160"/>
      <c r="C332" s="160"/>
      <c r="D332" s="160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4"/>
      <c r="P332" s="164"/>
      <c r="Q332" s="166"/>
      <c r="R332" s="160"/>
      <c r="S332" s="160"/>
      <c r="T332" s="160"/>
      <c r="U332" s="160"/>
      <c r="V332" s="160"/>
      <c r="W332" s="160"/>
      <c r="X332" s="160"/>
      <c r="Y332" s="160"/>
      <c r="Z332" s="160"/>
    </row>
    <row r="333" spans="1:26" ht="14.25" customHeight="1" x14ac:dyDescent="0.25">
      <c r="A333" s="160"/>
      <c r="B333" s="160"/>
      <c r="C333" s="160"/>
      <c r="D333" s="160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4"/>
      <c r="P333" s="164"/>
      <c r="Q333" s="166"/>
      <c r="R333" s="160"/>
      <c r="S333" s="160"/>
      <c r="T333" s="160"/>
      <c r="U333" s="160"/>
      <c r="V333" s="160"/>
      <c r="W333" s="160"/>
      <c r="X333" s="160"/>
      <c r="Y333" s="160"/>
      <c r="Z333" s="160"/>
    </row>
    <row r="334" spans="1:26" ht="14.25" customHeight="1" x14ac:dyDescent="0.25">
      <c r="A334" s="160"/>
      <c r="B334" s="160"/>
      <c r="C334" s="160"/>
      <c r="D334" s="160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4"/>
      <c r="P334" s="164"/>
      <c r="Q334" s="166"/>
      <c r="R334" s="160"/>
      <c r="S334" s="160"/>
      <c r="T334" s="160"/>
      <c r="U334" s="160"/>
      <c r="V334" s="160"/>
      <c r="W334" s="160"/>
      <c r="X334" s="160"/>
      <c r="Y334" s="160"/>
      <c r="Z334" s="160"/>
    </row>
    <row r="335" spans="1:26" ht="14.25" customHeight="1" x14ac:dyDescent="0.25">
      <c r="A335" s="160"/>
      <c r="B335" s="160"/>
      <c r="C335" s="160"/>
      <c r="D335" s="160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4"/>
      <c r="P335" s="164"/>
      <c r="Q335" s="166"/>
      <c r="R335" s="160"/>
      <c r="S335" s="160"/>
      <c r="T335" s="160"/>
      <c r="U335" s="160"/>
      <c r="V335" s="160"/>
      <c r="W335" s="160"/>
      <c r="X335" s="160"/>
      <c r="Y335" s="160"/>
      <c r="Z335" s="160"/>
    </row>
    <row r="336" spans="1:26" ht="14.25" customHeight="1" x14ac:dyDescent="0.25">
      <c r="A336" s="160"/>
      <c r="B336" s="160"/>
      <c r="C336" s="160"/>
      <c r="D336" s="160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4"/>
      <c r="P336" s="164"/>
      <c r="Q336" s="166"/>
      <c r="R336" s="160"/>
      <c r="S336" s="160"/>
      <c r="T336" s="160"/>
      <c r="U336" s="160"/>
      <c r="V336" s="160"/>
      <c r="W336" s="160"/>
      <c r="X336" s="160"/>
      <c r="Y336" s="160"/>
      <c r="Z336" s="160"/>
    </row>
    <row r="337" spans="1:26" ht="14.25" customHeight="1" x14ac:dyDescent="0.25">
      <c r="A337" s="160"/>
      <c r="B337" s="160"/>
      <c r="C337" s="160"/>
      <c r="D337" s="160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4"/>
      <c r="P337" s="164"/>
      <c r="Q337" s="166"/>
      <c r="R337" s="160"/>
      <c r="S337" s="160"/>
      <c r="T337" s="160"/>
      <c r="U337" s="160"/>
      <c r="V337" s="160"/>
      <c r="W337" s="160"/>
      <c r="X337" s="160"/>
      <c r="Y337" s="160"/>
      <c r="Z337" s="160"/>
    </row>
    <row r="338" spans="1:26" ht="14.25" customHeight="1" x14ac:dyDescent="0.25">
      <c r="A338" s="160"/>
      <c r="B338" s="160"/>
      <c r="C338" s="160"/>
      <c r="D338" s="160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4"/>
      <c r="P338" s="164"/>
      <c r="Q338" s="166"/>
      <c r="R338" s="160"/>
      <c r="S338" s="160"/>
      <c r="T338" s="160"/>
      <c r="U338" s="160"/>
      <c r="V338" s="160"/>
      <c r="W338" s="160"/>
      <c r="X338" s="160"/>
      <c r="Y338" s="160"/>
      <c r="Z338" s="160"/>
    </row>
    <row r="339" spans="1:26" ht="14.25" customHeight="1" x14ac:dyDescent="0.25">
      <c r="A339" s="160"/>
      <c r="B339" s="160"/>
      <c r="C339" s="160"/>
      <c r="D339" s="160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4"/>
      <c r="P339" s="164"/>
      <c r="Q339" s="166"/>
      <c r="R339" s="160"/>
      <c r="S339" s="160"/>
      <c r="T339" s="160"/>
      <c r="U339" s="160"/>
      <c r="V339" s="160"/>
      <c r="W339" s="160"/>
      <c r="X339" s="160"/>
      <c r="Y339" s="160"/>
      <c r="Z339" s="160"/>
    </row>
    <row r="340" spans="1:26" ht="14.25" customHeight="1" x14ac:dyDescent="0.25">
      <c r="A340" s="160"/>
      <c r="B340" s="160"/>
      <c r="C340" s="160"/>
      <c r="D340" s="160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4"/>
      <c r="P340" s="164"/>
      <c r="Q340" s="166"/>
      <c r="R340" s="160"/>
      <c r="S340" s="160"/>
      <c r="T340" s="160"/>
      <c r="U340" s="160"/>
      <c r="V340" s="160"/>
      <c r="W340" s="160"/>
      <c r="X340" s="160"/>
      <c r="Y340" s="160"/>
      <c r="Z340" s="160"/>
    </row>
    <row r="341" spans="1:26" ht="14.25" customHeight="1" x14ac:dyDescent="0.25">
      <c r="A341" s="160"/>
      <c r="B341" s="160"/>
      <c r="C341" s="160"/>
      <c r="D341" s="160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4"/>
      <c r="P341" s="164"/>
      <c r="Q341" s="166"/>
      <c r="R341" s="160"/>
      <c r="S341" s="160"/>
      <c r="T341" s="160"/>
      <c r="U341" s="160"/>
      <c r="V341" s="160"/>
      <c r="W341" s="160"/>
      <c r="X341" s="160"/>
      <c r="Y341" s="160"/>
      <c r="Z341" s="160"/>
    </row>
    <row r="342" spans="1:26" ht="14.25" customHeight="1" x14ac:dyDescent="0.25">
      <c r="A342" s="160"/>
      <c r="B342" s="160"/>
      <c r="C342" s="160"/>
      <c r="D342" s="160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4"/>
      <c r="P342" s="164"/>
      <c r="Q342" s="166"/>
      <c r="R342" s="160"/>
      <c r="S342" s="160"/>
      <c r="T342" s="160"/>
      <c r="U342" s="160"/>
      <c r="V342" s="160"/>
      <c r="W342" s="160"/>
      <c r="X342" s="160"/>
      <c r="Y342" s="160"/>
      <c r="Z342" s="160"/>
    </row>
    <row r="343" spans="1:26" ht="14.25" customHeight="1" x14ac:dyDescent="0.25">
      <c r="A343" s="160"/>
      <c r="B343" s="160"/>
      <c r="C343" s="160"/>
      <c r="D343" s="160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4"/>
      <c r="P343" s="164"/>
      <c r="Q343" s="166"/>
      <c r="R343" s="160"/>
      <c r="S343" s="160"/>
      <c r="T343" s="160"/>
      <c r="U343" s="160"/>
      <c r="V343" s="160"/>
      <c r="W343" s="160"/>
      <c r="X343" s="160"/>
      <c r="Y343" s="160"/>
      <c r="Z343" s="160"/>
    </row>
    <row r="344" spans="1:26" ht="14.25" customHeight="1" x14ac:dyDescent="0.25">
      <c r="A344" s="160"/>
      <c r="B344" s="160"/>
      <c r="C344" s="160"/>
      <c r="D344" s="160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4"/>
      <c r="P344" s="164"/>
      <c r="Q344" s="166"/>
      <c r="R344" s="160"/>
      <c r="S344" s="160"/>
      <c r="T344" s="160"/>
      <c r="U344" s="160"/>
      <c r="V344" s="160"/>
      <c r="W344" s="160"/>
      <c r="X344" s="160"/>
      <c r="Y344" s="160"/>
      <c r="Z344" s="160"/>
    </row>
    <row r="345" spans="1:26" ht="14.25" customHeight="1" x14ac:dyDescent="0.25">
      <c r="A345" s="160"/>
      <c r="B345" s="160"/>
      <c r="C345" s="160"/>
      <c r="D345" s="160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4"/>
      <c r="P345" s="164"/>
      <c r="Q345" s="166"/>
      <c r="R345" s="160"/>
      <c r="S345" s="160"/>
      <c r="T345" s="160"/>
      <c r="U345" s="160"/>
      <c r="V345" s="160"/>
      <c r="W345" s="160"/>
      <c r="X345" s="160"/>
      <c r="Y345" s="160"/>
      <c r="Z345" s="160"/>
    </row>
    <row r="346" spans="1:26" ht="14.25" customHeight="1" x14ac:dyDescent="0.25">
      <c r="A346" s="160"/>
      <c r="B346" s="160"/>
      <c r="C346" s="160"/>
      <c r="D346" s="160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4"/>
      <c r="P346" s="164"/>
      <c r="Q346" s="166"/>
      <c r="R346" s="160"/>
      <c r="S346" s="160"/>
      <c r="T346" s="160"/>
      <c r="U346" s="160"/>
      <c r="V346" s="160"/>
      <c r="W346" s="160"/>
      <c r="X346" s="160"/>
      <c r="Y346" s="160"/>
      <c r="Z346" s="160"/>
    </row>
    <row r="347" spans="1:26" ht="14.25" customHeight="1" x14ac:dyDescent="0.25">
      <c r="A347" s="160"/>
      <c r="B347" s="160"/>
      <c r="C347" s="160"/>
      <c r="D347" s="160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4"/>
      <c r="P347" s="164"/>
      <c r="Q347" s="166"/>
      <c r="R347" s="160"/>
      <c r="S347" s="160"/>
      <c r="T347" s="160"/>
      <c r="U347" s="160"/>
      <c r="V347" s="160"/>
      <c r="W347" s="160"/>
      <c r="X347" s="160"/>
      <c r="Y347" s="160"/>
      <c r="Z347" s="160"/>
    </row>
    <row r="348" spans="1:26" ht="14.25" customHeight="1" x14ac:dyDescent="0.25">
      <c r="A348" s="160"/>
      <c r="B348" s="160"/>
      <c r="C348" s="160"/>
      <c r="D348" s="160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4"/>
      <c r="P348" s="164"/>
      <c r="Q348" s="166"/>
      <c r="R348" s="160"/>
      <c r="S348" s="160"/>
      <c r="T348" s="160"/>
      <c r="U348" s="160"/>
      <c r="V348" s="160"/>
      <c r="W348" s="160"/>
      <c r="X348" s="160"/>
      <c r="Y348" s="160"/>
      <c r="Z348" s="160"/>
    </row>
    <row r="349" spans="1:26" ht="14.25" customHeight="1" x14ac:dyDescent="0.25">
      <c r="A349" s="160"/>
      <c r="B349" s="160"/>
      <c r="C349" s="160"/>
      <c r="D349" s="160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4"/>
      <c r="P349" s="164"/>
      <c r="Q349" s="166"/>
      <c r="R349" s="160"/>
      <c r="S349" s="160"/>
      <c r="T349" s="160"/>
      <c r="U349" s="160"/>
      <c r="V349" s="160"/>
      <c r="W349" s="160"/>
      <c r="X349" s="160"/>
      <c r="Y349" s="160"/>
      <c r="Z349" s="160"/>
    </row>
    <row r="350" spans="1:26" ht="14.25" customHeight="1" x14ac:dyDescent="0.25">
      <c r="A350" s="160"/>
      <c r="B350" s="160"/>
      <c r="C350" s="160"/>
      <c r="D350" s="160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4"/>
      <c r="P350" s="164"/>
      <c r="Q350" s="166"/>
      <c r="R350" s="160"/>
      <c r="S350" s="160"/>
      <c r="T350" s="160"/>
      <c r="U350" s="160"/>
      <c r="V350" s="160"/>
      <c r="W350" s="160"/>
      <c r="X350" s="160"/>
      <c r="Y350" s="160"/>
      <c r="Z350" s="160"/>
    </row>
    <row r="351" spans="1:26" ht="14.25" customHeight="1" x14ac:dyDescent="0.25">
      <c r="A351" s="160"/>
      <c r="B351" s="160"/>
      <c r="C351" s="160"/>
      <c r="D351" s="160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4"/>
      <c r="P351" s="164"/>
      <c r="Q351" s="166"/>
      <c r="R351" s="160"/>
      <c r="S351" s="160"/>
      <c r="T351" s="160"/>
      <c r="U351" s="160"/>
      <c r="V351" s="160"/>
      <c r="W351" s="160"/>
      <c r="X351" s="160"/>
      <c r="Y351" s="160"/>
      <c r="Z351" s="160"/>
    </row>
    <row r="352" spans="1:26" ht="14.25" customHeight="1" x14ac:dyDescent="0.25">
      <c r="A352" s="160"/>
      <c r="B352" s="160"/>
      <c r="C352" s="160"/>
      <c r="D352" s="160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4"/>
      <c r="P352" s="164"/>
      <c r="Q352" s="166"/>
      <c r="R352" s="160"/>
      <c r="S352" s="160"/>
      <c r="T352" s="160"/>
      <c r="U352" s="160"/>
      <c r="V352" s="160"/>
      <c r="W352" s="160"/>
      <c r="X352" s="160"/>
      <c r="Y352" s="160"/>
      <c r="Z352" s="160"/>
    </row>
    <row r="353" spans="1:26" ht="14.25" customHeight="1" x14ac:dyDescent="0.25">
      <c r="A353" s="160"/>
      <c r="B353" s="160"/>
      <c r="C353" s="160"/>
      <c r="D353" s="160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4"/>
      <c r="P353" s="164"/>
      <c r="Q353" s="166"/>
      <c r="R353" s="160"/>
      <c r="S353" s="160"/>
      <c r="T353" s="160"/>
      <c r="U353" s="160"/>
      <c r="V353" s="160"/>
      <c r="W353" s="160"/>
      <c r="X353" s="160"/>
      <c r="Y353" s="160"/>
      <c r="Z353" s="160"/>
    </row>
    <row r="354" spans="1:26" ht="14.25" customHeight="1" x14ac:dyDescent="0.25">
      <c r="A354" s="160"/>
      <c r="B354" s="160"/>
      <c r="C354" s="160"/>
      <c r="D354" s="160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4"/>
      <c r="P354" s="164"/>
      <c r="Q354" s="166"/>
      <c r="R354" s="160"/>
      <c r="S354" s="160"/>
      <c r="T354" s="160"/>
      <c r="U354" s="160"/>
      <c r="V354" s="160"/>
      <c r="W354" s="160"/>
      <c r="X354" s="160"/>
      <c r="Y354" s="160"/>
      <c r="Z354" s="160"/>
    </row>
    <row r="355" spans="1:26" ht="14.25" customHeight="1" x14ac:dyDescent="0.25">
      <c r="A355" s="160"/>
      <c r="B355" s="160"/>
      <c r="C355" s="160"/>
      <c r="D355" s="160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4"/>
      <c r="P355" s="164"/>
      <c r="Q355" s="166"/>
      <c r="R355" s="160"/>
      <c r="S355" s="160"/>
      <c r="T355" s="160"/>
      <c r="U355" s="160"/>
      <c r="V355" s="160"/>
      <c r="W355" s="160"/>
      <c r="X355" s="160"/>
      <c r="Y355" s="160"/>
      <c r="Z355" s="160"/>
    </row>
    <row r="356" spans="1:26" ht="14.25" customHeight="1" x14ac:dyDescent="0.25">
      <c r="A356" s="160"/>
      <c r="B356" s="160"/>
      <c r="C356" s="160"/>
      <c r="D356" s="160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4"/>
      <c r="P356" s="164"/>
      <c r="Q356" s="166"/>
      <c r="R356" s="160"/>
      <c r="S356" s="160"/>
      <c r="T356" s="160"/>
      <c r="U356" s="160"/>
      <c r="V356" s="160"/>
      <c r="W356" s="160"/>
      <c r="X356" s="160"/>
      <c r="Y356" s="160"/>
      <c r="Z356" s="160"/>
    </row>
    <row r="357" spans="1:26" ht="14.25" customHeight="1" x14ac:dyDescent="0.25">
      <c r="A357" s="160"/>
      <c r="B357" s="160"/>
      <c r="C357" s="160"/>
      <c r="D357" s="160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4"/>
      <c r="P357" s="164"/>
      <c r="Q357" s="166"/>
      <c r="R357" s="160"/>
      <c r="S357" s="160"/>
      <c r="T357" s="160"/>
      <c r="U357" s="160"/>
      <c r="V357" s="160"/>
      <c r="W357" s="160"/>
      <c r="X357" s="160"/>
      <c r="Y357" s="160"/>
      <c r="Z357" s="160"/>
    </row>
    <row r="358" spans="1:26" ht="14.25" customHeight="1" x14ac:dyDescent="0.25">
      <c r="A358" s="160"/>
      <c r="B358" s="160"/>
      <c r="C358" s="160"/>
      <c r="D358" s="160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4"/>
      <c r="P358" s="164"/>
      <c r="Q358" s="166"/>
      <c r="R358" s="160"/>
      <c r="S358" s="160"/>
      <c r="T358" s="160"/>
      <c r="U358" s="160"/>
      <c r="V358" s="160"/>
      <c r="W358" s="160"/>
      <c r="X358" s="160"/>
      <c r="Y358" s="160"/>
      <c r="Z358" s="160"/>
    </row>
    <row r="359" spans="1:26" ht="14.25" customHeight="1" x14ac:dyDescent="0.25">
      <c r="A359" s="160"/>
      <c r="B359" s="160"/>
      <c r="C359" s="160"/>
      <c r="D359" s="160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4"/>
      <c r="P359" s="164"/>
      <c r="Q359" s="166"/>
      <c r="R359" s="160"/>
      <c r="S359" s="160"/>
      <c r="T359" s="160"/>
      <c r="U359" s="160"/>
      <c r="V359" s="160"/>
      <c r="W359" s="160"/>
      <c r="X359" s="160"/>
      <c r="Y359" s="160"/>
      <c r="Z359" s="160"/>
    </row>
    <row r="360" spans="1:26" ht="14.25" customHeight="1" x14ac:dyDescent="0.25">
      <c r="A360" s="160"/>
      <c r="B360" s="160"/>
      <c r="C360" s="160"/>
      <c r="D360" s="160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4"/>
      <c r="P360" s="164"/>
      <c r="Q360" s="166"/>
      <c r="R360" s="160"/>
      <c r="S360" s="160"/>
      <c r="T360" s="160"/>
      <c r="U360" s="160"/>
      <c r="V360" s="160"/>
      <c r="W360" s="160"/>
      <c r="X360" s="160"/>
      <c r="Y360" s="160"/>
      <c r="Z360" s="160"/>
    </row>
    <row r="361" spans="1:26" ht="14.25" customHeight="1" x14ac:dyDescent="0.25">
      <c r="A361" s="160"/>
      <c r="B361" s="160"/>
      <c r="C361" s="160"/>
      <c r="D361" s="160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4"/>
      <c r="P361" s="164"/>
      <c r="Q361" s="166"/>
      <c r="R361" s="160"/>
      <c r="S361" s="160"/>
      <c r="T361" s="160"/>
      <c r="U361" s="160"/>
      <c r="V361" s="160"/>
      <c r="W361" s="160"/>
      <c r="X361" s="160"/>
      <c r="Y361" s="160"/>
      <c r="Z361" s="160"/>
    </row>
    <row r="362" spans="1:26" ht="14.25" customHeight="1" x14ac:dyDescent="0.25">
      <c r="A362" s="160"/>
      <c r="B362" s="160"/>
      <c r="C362" s="160"/>
      <c r="D362" s="160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4"/>
      <c r="P362" s="164"/>
      <c r="Q362" s="166"/>
      <c r="R362" s="160"/>
      <c r="S362" s="160"/>
      <c r="T362" s="160"/>
      <c r="U362" s="160"/>
      <c r="V362" s="160"/>
      <c r="W362" s="160"/>
      <c r="X362" s="160"/>
      <c r="Y362" s="160"/>
      <c r="Z362" s="160"/>
    </row>
    <row r="363" spans="1:26" ht="14.25" customHeight="1" x14ac:dyDescent="0.25">
      <c r="A363" s="160"/>
      <c r="B363" s="160"/>
      <c r="C363" s="160"/>
      <c r="D363" s="160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4"/>
      <c r="P363" s="164"/>
      <c r="Q363" s="166"/>
      <c r="R363" s="160"/>
      <c r="S363" s="160"/>
      <c r="T363" s="160"/>
      <c r="U363" s="160"/>
      <c r="V363" s="160"/>
      <c r="W363" s="160"/>
      <c r="X363" s="160"/>
      <c r="Y363" s="160"/>
      <c r="Z363" s="160"/>
    </row>
    <row r="364" spans="1:26" ht="14.25" customHeight="1" x14ac:dyDescent="0.25">
      <c r="A364" s="160"/>
      <c r="B364" s="160"/>
      <c r="C364" s="160"/>
      <c r="D364" s="160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4"/>
      <c r="P364" s="164"/>
      <c r="Q364" s="166"/>
      <c r="R364" s="160"/>
      <c r="S364" s="160"/>
      <c r="T364" s="160"/>
      <c r="U364" s="160"/>
      <c r="V364" s="160"/>
      <c r="W364" s="160"/>
      <c r="X364" s="160"/>
      <c r="Y364" s="160"/>
      <c r="Z364" s="160"/>
    </row>
    <row r="365" spans="1:26" ht="14.25" customHeight="1" x14ac:dyDescent="0.25">
      <c r="A365" s="160"/>
      <c r="B365" s="160"/>
      <c r="C365" s="160"/>
      <c r="D365" s="160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4"/>
      <c r="P365" s="164"/>
      <c r="Q365" s="166"/>
      <c r="R365" s="160"/>
      <c r="S365" s="160"/>
      <c r="T365" s="160"/>
      <c r="U365" s="160"/>
      <c r="V365" s="160"/>
      <c r="W365" s="160"/>
      <c r="X365" s="160"/>
      <c r="Y365" s="160"/>
      <c r="Z365" s="160"/>
    </row>
    <row r="366" spans="1:26" ht="14.25" customHeight="1" x14ac:dyDescent="0.25">
      <c r="A366" s="160"/>
      <c r="B366" s="160"/>
      <c r="C366" s="160"/>
      <c r="D366" s="160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4"/>
      <c r="P366" s="164"/>
      <c r="Q366" s="166"/>
      <c r="R366" s="160"/>
      <c r="S366" s="160"/>
      <c r="T366" s="160"/>
      <c r="U366" s="160"/>
      <c r="V366" s="160"/>
      <c r="W366" s="160"/>
      <c r="X366" s="160"/>
      <c r="Y366" s="160"/>
      <c r="Z366" s="160"/>
    </row>
    <row r="367" spans="1:26" ht="14.25" customHeight="1" x14ac:dyDescent="0.25">
      <c r="A367" s="160"/>
      <c r="B367" s="160"/>
      <c r="C367" s="160"/>
      <c r="D367" s="160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4"/>
      <c r="P367" s="164"/>
      <c r="Q367" s="166"/>
      <c r="R367" s="160"/>
      <c r="S367" s="160"/>
      <c r="T367" s="160"/>
      <c r="U367" s="160"/>
      <c r="V367" s="160"/>
      <c r="W367" s="160"/>
      <c r="X367" s="160"/>
      <c r="Y367" s="160"/>
      <c r="Z367" s="160"/>
    </row>
    <row r="368" spans="1:26" ht="14.25" customHeight="1" x14ac:dyDescent="0.25">
      <c r="A368" s="160"/>
      <c r="B368" s="160"/>
      <c r="C368" s="160"/>
      <c r="D368" s="160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4"/>
      <c r="P368" s="164"/>
      <c r="Q368" s="166"/>
      <c r="R368" s="160"/>
      <c r="S368" s="160"/>
      <c r="T368" s="160"/>
      <c r="U368" s="160"/>
      <c r="V368" s="160"/>
      <c r="W368" s="160"/>
      <c r="X368" s="160"/>
      <c r="Y368" s="160"/>
      <c r="Z368" s="160"/>
    </row>
    <row r="369" spans="1:26" ht="14.25" customHeight="1" x14ac:dyDescent="0.25">
      <c r="A369" s="160"/>
      <c r="B369" s="160"/>
      <c r="C369" s="160"/>
      <c r="D369" s="160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4"/>
      <c r="P369" s="164"/>
      <c r="Q369" s="166"/>
      <c r="R369" s="160"/>
      <c r="S369" s="160"/>
      <c r="T369" s="160"/>
      <c r="U369" s="160"/>
      <c r="V369" s="160"/>
      <c r="W369" s="160"/>
      <c r="X369" s="160"/>
      <c r="Y369" s="160"/>
      <c r="Z369" s="160"/>
    </row>
    <row r="370" spans="1:26" ht="14.25" customHeight="1" x14ac:dyDescent="0.25">
      <c r="A370" s="160"/>
      <c r="B370" s="160"/>
      <c r="C370" s="160"/>
      <c r="D370" s="160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4"/>
      <c r="P370" s="164"/>
      <c r="Q370" s="166"/>
      <c r="R370" s="160"/>
      <c r="S370" s="160"/>
      <c r="T370" s="160"/>
      <c r="U370" s="160"/>
      <c r="V370" s="160"/>
      <c r="W370" s="160"/>
      <c r="X370" s="160"/>
      <c r="Y370" s="160"/>
      <c r="Z370" s="160"/>
    </row>
    <row r="371" spans="1:26" ht="14.25" customHeight="1" x14ac:dyDescent="0.25">
      <c r="A371" s="160"/>
      <c r="B371" s="160"/>
      <c r="C371" s="160"/>
      <c r="D371" s="160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4"/>
      <c r="P371" s="164"/>
      <c r="Q371" s="166"/>
      <c r="R371" s="160"/>
      <c r="S371" s="160"/>
      <c r="T371" s="160"/>
      <c r="U371" s="160"/>
      <c r="V371" s="160"/>
      <c r="W371" s="160"/>
      <c r="X371" s="160"/>
      <c r="Y371" s="160"/>
      <c r="Z371" s="160"/>
    </row>
    <row r="372" spans="1:26" ht="14.25" customHeight="1" x14ac:dyDescent="0.25">
      <c r="A372" s="160"/>
      <c r="B372" s="160"/>
      <c r="C372" s="160"/>
      <c r="D372" s="160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4"/>
      <c r="P372" s="164"/>
      <c r="Q372" s="166"/>
      <c r="R372" s="160"/>
      <c r="S372" s="160"/>
      <c r="T372" s="160"/>
      <c r="U372" s="160"/>
      <c r="V372" s="160"/>
      <c r="W372" s="160"/>
      <c r="X372" s="160"/>
      <c r="Y372" s="160"/>
      <c r="Z372" s="160"/>
    </row>
    <row r="373" spans="1:26" ht="14.25" customHeight="1" x14ac:dyDescent="0.25">
      <c r="A373" s="160"/>
      <c r="B373" s="160"/>
      <c r="C373" s="160"/>
      <c r="D373" s="160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4"/>
      <c r="P373" s="164"/>
      <c r="Q373" s="166"/>
      <c r="R373" s="160"/>
      <c r="S373" s="160"/>
      <c r="T373" s="160"/>
      <c r="U373" s="160"/>
      <c r="V373" s="160"/>
      <c r="W373" s="160"/>
      <c r="X373" s="160"/>
      <c r="Y373" s="160"/>
      <c r="Z373" s="160"/>
    </row>
    <row r="374" spans="1:26" ht="14.25" customHeight="1" x14ac:dyDescent="0.25">
      <c r="A374" s="160"/>
      <c r="B374" s="160"/>
      <c r="C374" s="160"/>
      <c r="D374" s="160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4"/>
      <c r="P374" s="164"/>
      <c r="Q374" s="166"/>
      <c r="R374" s="160"/>
      <c r="S374" s="160"/>
      <c r="T374" s="160"/>
      <c r="U374" s="160"/>
      <c r="V374" s="160"/>
      <c r="W374" s="160"/>
      <c r="X374" s="160"/>
      <c r="Y374" s="160"/>
      <c r="Z374" s="160"/>
    </row>
    <row r="375" spans="1:26" ht="14.25" customHeight="1" x14ac:dyDescent="0.25">
      <c r="A375" s="160"/>
      <c r="B375" s="160"/>
      <c r="C375" s="160"/>
      <c r="D375" s="160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4"/>
      <c r="P375" s="164"/>
      <c r="Q375" s="166"/>
      <c r="R375" s="160"/>
      <c r="S375" s="160"/>
      <c r="T375" s="160"/>
      <c r="U375" s="160"/>
      <c r="V375" s="160"/>
      <c r="W375" s="160"/>
      <c r="X375" s="160"/>
      <c r="Y375" s="160"/>
      <c r="Z375" s="160"/>
    </row>
    <row r="376" spans="1:26" ht="14.25" customHeight="1" x14ac:dyDescent="0.25">
      <c r="A376" s="160"/>
      <c r="B376" s="160"/>
      <c r="C376" s="160"/>
      <c r="D376" s="160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4"/>
      <c r="P376" s="164"/>
      <c r="Q376" s="166"/>
      <c r="R376" s="160"/>
      <c r="S376" s="160"/>
      <c r="T376" s="160"/>
      <c r="U376" s="160"/>
      <c r="V376" s="160"/>
      <c r="W376" s="160"/>
      <c r="X376" s="160"/>
      <c r="Y376" s="160"/>
      <c r="Z376" s="160"/>
    </row>
    <row r="377" spans="1:26" ht="14.25" customHeight="1" x14ac:dyDescent="0.25">
      <c r="A377" s="160"/>
      <c r="B377" s="160"/>
      <c r="C377" s="160"/>
      <c r="D377" s="160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4"/>
      <c r="P377" s="164"/>
      <c r="Q377" s="166"/>
      <c r="R377" s="160"/>
      <c r="S377" s="160"/>
      <c r="T377" s="160"/>
      <c r="U377" s="160"/>
      <c r="V377" s="160"/>
      <c r="W377" s="160"/>
      <c r="X377" s="160"/>
      <c r="Y377" s="160"/>
      <c r="Z377" s="160"/>
    </row>
    <row r="378" spans="1:26" ht="14.25" customHeight="1" x14ac:dyDescent="0.25">
      <c r="A378" s="160"/>
      <c r="B378" s="160"/>
      <c r="C378" s="160"/>
      <c r="D378" s="160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4"/>
      <c r="P378" s="164"/>
      <c r="Q378" s="166"/>
      <c r="R378" s="160"/>
      <c r="S378" s="160"/>
      <c r="T378" s="160"/>
      <c r="U378" s="160"/>
      <c r="V378" s="160"/>
      <c r="W378" s="160"/>
      <c r="X378" s="160"/>
      <c r="Y378" s="160"/>
      <c r="Z378" s="160"/>
    </row>
    <row r="379" spans="1:26" ht="14.25" customHeight="1" x14ac:dyDescent="0.25">
      <c r="A379" s="160"/>
      <c r="B379" s="160"/>
      <c r="C379" s="160"/>
      <c r="D379" s="160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4"/>
      <c r="P379" s="164"/>
      <c r="Q379" s="166"/>
      <c r="R379" s="160"/>
      <c r="S379" s="160"/>
      <c r="T379" s="160"/>
      <c r="U379" s="160"/>
      <c r="V379" s="160"/>
      <c r="W379" s="160"/>
      <c r="X379" s="160"/>
      <c r="Y379" s="160"/>
      <c r="Z379" s="160"/>
    </row>
    <row r="380" spans="1:26" ht="14.25" customHeight="1" x14ac:dyDescent="0.25">
      <c r="A380" s="160"/>
      <c r="B380" s="160"/>
      <c r="C380" s="160"/>
      <c r="D380" s="160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4"/>
      <c r="P380" s="164"/>
      <c r="Q380" s="166"/>
      <c r="R380" s="160"/>
      <c r="S380" s="160"/>
      <c r="T380" s="160"/>
      <c r="U380" s="160"/>
      <c r="V380" s="160"/>
      <c r="W380" s="160"/>
      <c r="X380" s="160"/>
      <c r="Y380" s="160"/>
      <c r="Z380" s="160"/>
    </row>
    <row r="381" spans="1:26" ht="14.25" customHeight="1" x14ac:dyDescent="0.25">
      <c r="A381" s="160"/>
      <c r="B381" s="160"/>
      <c r="C381" s="160"/>
      <c r="D381" s="160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4"/>
      <c r="P381" s="164"/>
      <c r="Q381" s="166"/>
      <c r="R381" s="160"/>
      <c r="S381" s="160"/>
      <c r="T381" s="160"/>
      <c r="U381" s="160"/>
      <c r="V381" s="160"/>
      <c r="W381" s="160"/>
      <c r="X381" s="160"/>
      <c r="Y381" s="160"/>
      <c r="Z381" s="160"/>
    </row>
    <row r="382" spans="1:26" ht="14.25" customHeight="1" x14ac:dyDescent="0.25">
      <c r="A382" s="160"/>
      <c r="B382" s="160"/>
      <c r="C382" s="160"/>
      <c r="D382" s="160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4"/>
      <c r="P382" s="164"/>
      <c r="Q382" s="166"/>
      <c r="R382" s="160"/>
      <c r="S382" s="160"/>
      <c r="T382" s="160"/>
      <c r="U382" s="160"/>
      <c r="V382" s="160"/>
      <c r="W382" s="160"/>
      <c r="X382" s="160"/>
      <c r="Y382" s="160"/>
      <c r="Z382" s="160"/>
    </row>
    <row r="383" spans="1:26" ht="14.25" customHeight="1" x14ac:dyDescent="0.25">
      <c r="A383" s="160"/>
      <c r="B383" s="160"/>
      <c r="C383" s="160"/>
      <c r="D383" s="160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4"/>
      <c r="P383" s="164"/>
      <c r="Q383" s="166"/>
      <c r="R383" s="160"/>
      <c r="S383" s="160"/>
      <c r="T383" s="160"/>
      <c r="U383" s="160"/>
      <c r="V383" s="160"/>
      <c r="W383" s="160"/>
      <c r="X383" s="160"/>
      <c r="Y383" s="160"/>
      <c r="Z383" s="160"/>
    </row>
    <row r="384" spans="1:26" ht="14.25" customHeight="1" x14ac:dyDescent="0.25">
      <c r="A384" s="160"/>
      <c r="B384" s="160"/>
      <c r="C384" s="160"/>
      <c r="D384" s="160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4"/>
      <c r="P384" s="164"/>
      <c r="Q384" s="166"/>
      <c r="R384" s="160"/>
      <c r="S384" s="160"/>
      <c r="T384" s="160"/>
      <c r="U384" s="160"/>
      <c r="V384" s="160"/>
      <c r="W384" s="160"/>
      <c r="X384" s="160"/>
      <c r="Y384" s="160"/>
      <c r="Z384" s="160"/>
    </row>
    <row r="385" spans="1:26" ht="14.25" customHeight="1" x14ac:dyDescent="0.25">
      <c r="A385" s="160"/>
      <c r="B385" s="160"/>
      <c r="C385" s="160"/>
      <c r="D385" s="160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4"/>
      <c r="P385" s="164"/>
      <c r="Q385" s="166"/>
      <c r="R385" s="160"/>
      <c r="S385" s="160"/>
      <c r="T385" s="160"/>
      <c r="U385" s="160"/>
      <c r="V385" s="160"/>
      <c r="W385" s="160"/>
      <c r="X385" s="160"/>
      <c r="Y385" s="160"/>
      <c r="Z385" s="160"/>
    </row>
    <row r="386" spans="1:26" ht="14.25" customHeight="1" x14ac:dyDescent="0.25">
      <c r="A386" s="160"/>
      <c r="B386" s="160"/>
      <c r="C386" s="160"/>
      <c r="D386" s="160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4"/>
      <c r="P386" s="164"/>
      <c r="Q386" s="166"/>
      <c r="R386" s="160"/>
      <c r="S386" s="160"/>
      <c r="T386" s="160"/>
      <c r="U386" s="160"/>
      <c r="V386" s="160"/>
      <c r="W386" s="160"/>
      <c r="X386" s="160"/>
      <c r="Y386" s="160"/>
      <c r="Z386" s="160"/>
    </row>
    <row r="387" spans="1:26" ht="14.25" customHeight="1" x14ac:dyDescent="0.25">
      <c r="A387" s="160"/>
      <c r="B387" s="160"/>
      <c r="C387" s="160"/>
      <c r="D387" s="160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4"/>
      <c r="P387" s="164"/>
      <c r="Q387" s="166"/>
      <c r="R387" s="160"/>
      <c r="S387" s="160"/>
      <c r="T387" s="160"/>
      <c r="U387" s="160"/>
      <c r="V387" s="160"/>
      <c r="W387" s="160"/>
      <c r="X387" s="160"/>
      <c r="Y387" s="160"/>
      <c r="Z387" s="160"/>
    </row>
    <row r="388" spans="1:26" ht="14.25" customHeight="1" x14ac:dyDescent="0.25">
      <c r="A388" s="160"/>
      <c r="B388" s="160"/>
      <c r="C388" s="160"/>
      <c r="D388" s="160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4"/>
      <c r="P388" s="164"/>
      <c r="Q388" s="166"/>
      <c r="R388" s="160"/>
      <c r="S388" s="160"/>
      <c r="T388" s="160"/>
      <c r="U388" s="160"/>
      <c r="V388" s="160"/>
      <c r="W388" s="160"/>
      <c r="X388" s="160"/>
      <c r="Y388" s="160"/>
      <c r="Z388" s="160"/>
    </row>
    <row r="389" spans="1:26" ht="14.25" customHeight="1" x14ac:dyDescent="0.25">
      <c r="A389" s="160"/>
      <c r="B389" s="160"/>
      <c r="C389" s="160"/>
      <c r="D389" s="160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4"/>
      <c r="P389" s="164"/>
      <c r="Q389" s="166"/>
      <c r="R389" s="160"/>
      <c r="S389" s="160"/>
      <c r="T389" s="160"/>
      <c r="U389" s="160"/>
      <c r="V389" s="160"/>
      <c r="W389" s="160"/>
      <c r="X389" s="160"/>
      <c r="Y389" s="160"/>
      <c r="Z389" s="160"/>
    </row>
    <row r="390" spans="1:26" ht="14.25" customHeight="1" x14ac:dyDescent="0.25">
      <c r="A390" s="160"/>
      <c r="B390" s="160"/>
      <c r="C390" s="160"/>
      <c r="D390" s="160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4"/>
      <c r="P390" s="164"/>
      <c r="Q390" s="166"/>
      <c r="R390" s="160"/>
      <c r="S390" s="160"/>
      <c r="T390" s="160"/>
      <c r="U390" s="160"/>
      <c r="V390" s="160"/>
      <c r="W390" s="160"/>
      <c r="X390" s="160"/>
      <c r="Y390" s="160"/>
      <c r="Z390" s="160"/>
    </row>
    <row r="391" spans="1:26" ht="14.25" customHeight="1" x14ac:dyDescent="0.25">
      <c r="A391" s="160"/>
      <c r="B391" s="160"/>
      <c r="C391" s="160"/>
      <c r="D391" s="160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4"/>
      <c r="P391" s="164"/>
      <c r="Q391" s="166"/>
      <c r="R391" s="160"/>
      <c r="S391" s="160"/>
      <c r="T391" s="160"/>
      <c r="U391" s="160"/>
      <c r="V391" s="160"/>
      <c r="W391" s="160"/>
      <c r="X391" s="160"/>
      <c r="Y391" s="160"/>
      <c r="Z391" s="160"/>
    </row>
    <row r="392" spans="1:26" ht="14.25" customHeight="1" x14ac:dyDescent="0.25">
      <c r="A392" s="160"/>
      <c r="B392" s="160"/>
      <c r="C392" s="160"/>
      <c r="D392" s="160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4"/>
      <c r="P392" s="164"/>
      <c r="Q392" s="166"/>
      <c r="R392" s="160"/>
      <c r="S392" s="160"/>
      <c r="T392" s="160"/>
      <c r="U392" s="160"/>
      <c r="V392" s="160"/>
      <c r="W392" s="160"/>
      <c r="X392" s="160"/>
      <c r="Y392" s="160"/>
      <c r="Z392" s="160"/>
    </row>
    <row r="393" spans="1:26" ht="14.25" customHeight="1" x14ac:dyDescent="0.25">
      <c r="A393" s="160"/>
      <c r="B393" s="160"/>
      <c r="C393" s="160"/>
      <c r="D393" s="160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4"/>
      <c r="P393" s="164"/>
      <c r="Q393" s="166"/>
      <c r="R393" s="160"/>
      <c r="S393" s="160"/>
      <c r="T393" s="160"/>
      <c r="U393" s="160"/>
      <c r="V393" s="160"/>
      <c r="W393" s="160"/>
      <c r="X393" s="160"/>
      <c r="Y393" s="160"/>
      <c r="Z393" s="160"/>
    </row>
    <row r="394" spans="1:26" ht="14.25" customHeight="1" x14ac:dyDescent="0.25">
      <c r="A394" s="160"/>
      <c r="B394" s="160"/>
      <c r="C394" s="160"/>
      <c r="D394" s="160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4"/>
      <c r="P394" s="164"/>
      <c r="Q394" s="166"/>
      <c r="R394" s="160"/>
      <c r="S394" s="160"/>
      <c r="T394" s="160"/>
      <c r="U394" s="160"/>
      <c r="V394" s="160"/>
      <c r="W394" s="160"/>
      <c r="X394" s="160"/>
      <c r="Y394" s="160"/>
      <c r="Z394" s="160"/>
    </row>
    <row r="395" spans="1:26" ht="14.25" customHeight="1" x14ac:dyDescent="0.25">
      <c r="A395" s="160"/>
      <c r="B395" s="160"/>
      <c r="C395" s="160"/>
      <c r="D395" s="160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4"/>
      <c r="P395" s="164"/>
      <c r="Q395" s="166"/>
      <c r="R395" s="160"/>
      <c r="S395" s="160"/>
      <c r="T395" s="160"/>
      <c r="U395" s="160"/>
      <c r="V395" s="160"/>
      <c r="W395" s="160"/>
      <c r="X395" s="160"/>
      <c r="Y395" s="160"/>
      <c r="Z395" s="160"/>
    </row>
    <row r="396" spans="1:26" ht="14.25" customHeight="1" x14ac:dyDescent="0.25">
      <c r="A396" s="160"/>
      <c r="B396" s="160"/>
      <c r="C396" s="160"/>
      <c r="D396" s="160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4"/>
      <c r="P396" s="164"/>
      <c r="Q396" s="166"/>
      <c r="R396" s="160"/>
      <c r="S396" s="160"/>
      <c r="T396" s="160"/>
      <c r="U396" s="160"/>
      <c r="V396" s="160"/>
      <c r="W396" s="160"/>
      <c r="X396" s="160"/>
      <c r="Y396" s="160"/>
      <c r="Z396" s="160"/>
    </row>
    <row r="397" spans="1:26" ht="14.25" customHeight="1" x14ac:dyDescent="0.25">
      <c r="A397" s="160"/>
      <c r="B397" s="160"/>
      <c r="C397" s="160"/>
      <c r="D397" s="160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4"/>
      <c r="P397" s="164"/>
      <c r="Q397" s="166"/>
      <c r="R397" s="160"/>
      <c r="S397" s="160"/>
      <c r="T397" s="160"/>
      <c r="U397" s="160"/>
      <c r="V397" s="160"/>
      <c r="W397" s="160"/>
      <c r="X397" s="160"/>
      <c r="Y397" s="160"/>
      <c r="Z397" s="160"/>
    </row>
    <row r="398" spans="1:26" ht="14.25" customHeight="1" x14ac:dyDescent="0.25">
      <c r="A398" s="160"/>
      <c r="B398" s="160"/>
      <c r="C398" s="160"/>
      <c r="D398" s="160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4"/>
      <c r="P398" s="164"/>
      <c r="Q398" s="166"/>
      <c r="R398" s="160"/>
      <c r="S398" s="160"/>
      <c r="T398" s="160"/>
      <c r="U398" s="160"/>
      <c r="V398" s="160"/>
      <c r="W398" s="160"/>
      <c r="X398" s="160"/>
      <c r="Y398" s="160"/>
      <c r="Z398" s="160"/>
    </row>
    <row r="399" spans="1:26" ht="14.25" customHeight="1" x14ac:dyDescent="0.25">
      <c r="A399" s="160"/>
      <c r="B399" s="160"/>
      <c r="C399" s="160"/>
      <c r="D399" s="160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4"/>
      <c r="P399" s="164"/>
      <c r="Q399" s="166"/>
      <c r="R399" s="160"/>
      <c r="S399" s="160"/>
      <c r="T399" s="160"/>
      <c r="U399" s="160"/>
      <c r="V399" s="160"/>
      <c r="W399" s="160"/>
      <c r="X399" s="160"/>
      <c r="Y399" s="160"/>
      <c r="Z399" s="160"/>
    </row>
    <row r="400" spans="1:26" ht="14.25" customHeight="1" x14ac:dyDescent="0.25">
      <c r="A400" s="160"/>
      <c r="B400" s="160"/>
      <c r="C400" s="160"/>
      <c r="D400" s="160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4"/>
      <c r="P400" s="164"/>
      <c r="Q400" s="166"/>
      <c r="R400" s="160"/>
      <c r="S400" s="160"/>
      <c r="T400" s="160"/>
      <c r="U400" s="160"/>
      <c r="V400" s="160"/>
      <c r="W400" s="160"/>
      <c r="X400" s="160"/>
      <c r="Y400" s="160"/>
      <c r="Z400" s="160"/>
    </row>
    <row r="401" spans="1:26" ht="14.25" customHeight="1" x14ac:dyDescent="0.25">
      <c r="A401" s="160"/>
      <c r="B401" s="160"/>
      <c r="C401" s="160"/>
      <c r="D401" s="160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4"/>
      <c r="P401" s="164"/>
      <c r="Q401" s="166"/>
      <c r="R401" s="160"/>
      <c r="S401" s="160"/>
      <c r="T401" s="160"/>
      <c r="U401" s="160"/>
      <c r="V401" s="160"/>
      <c r="W401" s="160"/>
      <c r="X401" s="160"/>
      <c r="Y401" s="160"/>
      <c r="Z401" s="160"/>
    </row>
    <row r="402" spans="1:26" ht="14.25" customHeight="1" x14ac:dyDescent="0.25">
      <c r="A402" s="160"/>
      <c r="B402" s="160"/>
      <c r="C402" s="160"/>
      <c r="D402" s="160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4"/>
      <c r="P402" s="164"/>
      <c r="Q402" s="166"/>
      <c r="R402" s="160"/>
      <c r="S402" s="160"/>
      <c r="T402" s="160"/>
      <c r="U402" s="160"/>
      <c r="V402" s="160"/>
      <c r="W402" s="160"/>
      <c r="X402" s="160"/>
      <c r="Y402" s="160"/>
      <c r="Z402" s="160"/>
    </row>
    <row r="403" spans="1:26" ht="14.25" customHeight="1" x14ac:dyDescent="0.25">
      <c r="A403" s="160"/>
      <c r="B403" s="160"/>
      <c r="C403" s="160"/>
      <c r="D403" s="160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4"/>
      <c r="P403" s="164"/>
      <c r="Q403" s="166"/>
      <c r="R403" s="160"/>
      <c r="S403" s="160"/>
      <c r="T403" s="160"/>
      <c r="U403" s="160"/>
      <c r="V403" s="160"/>
      <c r="W403" s="160"/>
      <c r="X403" s="160"/>
      <c r="Y403" s="160"/>
      <c r="Z403" s="160"/>
    </row>
    <row r="404" spans="1:26" ht="14.25" customHeight="1" x14ac:dyDescent="0.25">
      <c r="A404" s="160"/>
      <c r="B404" s="160"/>
      <c r="C404" s="160"/>
      <c r="D404" s="160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4"/>
      <c r="P404" s="164"/>
      <c r="Q404" s="166"/>
      <c r="R404" s="160"/>
      <c r="S404" s="160"/>
      <c r="T404" s="160"/>
      <c r="U404" s="160"/>
      <c r="V404" s="160"/>
      <c r="W404" s="160"/>
      <c r="X404" s="160"/>
      <c r="Y404" s="160"/>
      <c r="Z404" s="160"/>
    </row>
    <row r="405" spans="1:26" ht="14.25" customHeight="1" x14ac:dyDescent="0.25">
      <c r="A405" s="160"/>
      <c r="B405" s="160"/>
      <c r="C405" s="160"/>
      <c r="D405" s="160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4"/>
      <c r="P405" s="164"/>
      <c r="Q405" s="166"/>
      <c r="R405" s="160"/>
      <c r="S405" s="160"/>
      <c r="T405" s="160"/>
      <c r="U405" s="160"/>
      <c r="V405" s="160"/>
      <c r="W405" s="160"/>
      <c r="X405" s="160"/>
      <c r="Y405" s="160"/>
      <c r="Z405" s="160"/>
    </row>
    <row r="406" spans="1:26" ht="14.25" customHeight="1" x14ac:dyDescent="0.25">
      <c r="A406" s="160"/>
      <c r="B406" s="160"/>
      <c r="C406" s="160"/>
      <c r="D406" s="160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4"/>
      <c r="P406" s="164"/>
      <c r="Q406" s="166"/>
      <c r="R406" s="160"/>
      <c r="S406" s="160"/>
      <c r="T406" s="160"/>
      <c r="U406" s="160"/>
      <c r="V406" s="160"/>
      <c r="W406" s="160"/>
      <c r="X406" s="160"/>
      <c r="Y406" s="160"/>
      <c r="Z406" s="160"/>
    </row>
    <row r="407" spans="1:26" ht="14.25" customHeight="1" x14ac:dyDescent="0.25">
      <c r="A407" s="160"/>
      <c r="B407" s="160"/>
      <c r="C407" s="160"/>
      <c r="D407" s="160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4"/>
      <c r="P407" s="164"/>
      <c r="Q407" s="166"/>
      <c r="R407" s="160"/>
      <c r="S407" s="160"/>
      <c r="T407" s="160"/>
      <c r="U407" s="160"/>
      <c r="V407" s="160"/>
      <c r="W407" s="160"/>
      <c r="X407" s="160"/>
      <c r="Y407" s="160"/>
      <c r="Z407" s="160"/>
    </row>
    <row r="408" spans="1:26" ht="14.25" customHeight="1" x14ac:dyDescent="0.25">
      <c r="A408" s="160"/>
      <c r="B408" s="160"/>
      <c r="C408" s="160"/>
      <c r="D408" s="160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4"/>
      <c r="P408" s="164"/>
      <c r="Q408" s="166"/>
      <c r="R408" s="160"/>
      <c r="S408" s="160"/>
      <c r="T408" s="160"/>
      <c r="U408" s="160"/>
      <c r="V408" s="160"/>
      <c r="W408" s="160"/>
      <c r="X408" s="160"/>
      <c r="Y408" s="160"/>
      <c r="Z408" s="160"/>
    </row>
    <row r="409" spans="1:26" ht="14.25" customHeight="1" x14ac:dyDescent="0.25">
      <c r="A409" s="160"/>
      <c r="B409" s="160"/>
      <c r="C409" s="160"/>
      <c r="D409" s="160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4"/>
      <c r="P409" s="164"/>
      <c r="Q409" s="166"/>
      <c r="R409" s="160"/>
      <c r="S409" s="160"/>
      <c r="T409" s="160"/>
      <c r="U409" s="160"/>
      <c r="V409" s="160"/>
      <c r="W409" s="160"/>
      <c r="X409" s="160"/>
      <c r="Y409" s="160"/>
      <c r="Z409" s="160"/>
    </row>
    <row r="410" spans="1:26" ht="14.25" customHeight="1" x14ac:dyDescent="0.25">
      <c r="A410" s="160"/>
      <c r="B410" s="160"/>
      <c r="C410" s="160"/>
      <c r="D410" s="160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4"/>
      <c r="P410" s="164"/>
      <c r="Q410" s="166"/>
      <c r="R410" s="160"/>
      <c r="S410" s="160"/>
      <c r="T410" s="160"/>
      <c r="U410" s="160"/>
      <c r="V410" s="160"/>
      <c r="W410" s="160"/>
      <c r="X410" s="160"/>
      <c r="Y410" s="160"/>
      <c r="Z410" s="160"/>
    </row>
    <row r="411" spans="1:26" ht="14.25" customHeight="1" x14ac:dyDescent="0.25">
      <c r="A411" s="160"/>
      <c r="B411" s="160"/>
      <c r="C411" s="160"/>
      <c r="D411" s="160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4"/>
      <c r="P411" s="164"/>
      <c r="Q411" s="166"/>
      <c r="R411" s="160"/>
      <c r="S411" s="160"/>
      <c r="T411" s="160"/>
      <c r="U411" s="160"/>
      <c r="V411" s="160"/>
      <c r="W411" s="160"/>
      <c r="X411" s="160"/>
      <c r="Y411" s="160"/>
      <c r="Z411" s="160"/>
    </row>
    <row r="412" spans="1:26" ht="14.25" customHeight="1" x14ac:dyDescent="0.25">
      <c r="A412" s="160"/>
      <c r="B412" s="160"/>
      <c r="C412" s="160"/>
      <c r="D412" s="160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4"/>
      <c r="P412" s="164"/>
      <c r="Q412" s="166"/>
      <c r="R412" s="160"/>
      <c r="S412" s="160"/>
      <c r="T412" s="160"/>
      <c r="U412" s="160"/>
      <c r="V412" s="160"/>
      <c r="W412" s="160"/>
      <c r="X412" s="160"/>
      <c r="Y412" s="160"/>
      <c r="Z412" s="160"/>
    </row>
    <row r="413" spans="1:26" ht="14.25" customHeight="1" x14ac:dyDescent="0.25">
      <c r="A413" s="160"/>
      <c r="B413" s="160"/>
      <c r="C413" s="160"/>
      <c r="D413" s="160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4"/>
      <c r="P413" s="164"/>
      <c r="Q413" s="166"/>
      <c r="R413" s="160"/>
      <c r="S413" s="160"/>
      <c r="T413" s="160"/>
      <c r="U413" s="160"/>
      <c r="V413" s="160"/>
      <c r="W413" s="160"/>
      <c r="X413" s="160"/>
      <c r="Y413" s="160"/>
      <c r="Z413" s="160"/>
    </row>
    <row r="414" spans="1:26" ht="14.25" customHeight="1" x14ac:dyDescent="0.25">
      <c r="A414" s="160"/>
      <c r="B414" s="160"/>
      <c r="C414" s="160"/>
      <c r="D414" s="160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4"/>
      <c r="P414" s="164"/>
      <c r="Q414" s="166"/>
      <c r="R414" s="160"/>
      <c r="S414" s="160"/>
      <c r="T414" s="160"/>
      <c r="U414" s="160"/>
      <c r="V414" s="160"/>
      <c r="W414" s="160"/>
      <c r="X414" s="160"/>
      <c r="Y414" s="160"/>
      <c r="Z414" s="160"/>
    </row>
    <row r="415" spans="1:26" ht="14.25" customHeight="1" x14ac:dyDescent="0.25">
      <c r="A415" s="160"/>
      <c r="B415" s="160"/>
      <c r="C415" s="160"/>
      <c r="D415" s="160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4"/>
      <c r="P415" s="164"/>
      <c r="Q415" s="166"/>
      <c r="R415" s="160"/>
      <c r="S415" s="160"/>
      <c r="T415" s="160"/>
      <c r="U415" s="160"/>
      <c r="V415" s="160"/>
      <c r="W415" s="160"/>
      <c r="X415" s="160"/>
      <c r="Y415" s="160"/>
      <c r="Z415" s="160"/>
    </row>
    <row r="416" spans="1:26" ht="14.25" customHeight="1" x14ac:dyDescent="0.25">
      <c r="A416" s="160"/>
      <c r="B416" s="160"/>
      <c r="C416" s="160"/>
      <c r="D416" s="160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4"/>
      <c r="P416" s="164"/>
      <c r="Q416" s="166"/>
      <c r="R416" s="160"/>
      <c r="S416" s="160"/>
      <c r="T416" s="160"/>
      <c r="U416" s="160"/>
      <c r="V416" s="160"/>
      <c r="W416" s="160"/>
      <c r="X416" s="160"/>
      <c r="Y416" s="160"/>
      <c r="Z416" s="160"/>
    </row>
    <row r="417" spans="1:26" ht="14.25" customHeight="1" x14ac:dyDescent="0.25">
      <c r="A417" s="160"/>
      <c r="B417" s="160"/>
      <c r="C417" s="160"/>
      <c r="D417" s="160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4"/>
      <c r="P417" s="164"/>
      <c r="Q417" s="166"/>
      <c r="R417" s="160"/>
      <c r="S417" s="160"/>
      <c r="T417" s="160"/>
      <c r="U417" s="160"/>
      <c r="V417" s="160"/>
      <c r="W417" s="160"/>
      <c r="X417" s="160"/>
      <c r="Y417" s="160"/>
      <c r="Z417" s="160"/>
    </row>
    <row r="418" spans="1:26" ht="14.25" customHeight="1" x14ac:dyDescent="0.25">
      <c r="A418" s="160"/>
      <c r="B418" s="160"/>
      <c r="C418" s="160"/>
      <c r="D418" s="160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4"/>
      <c r="P418" s="164"/>
      <c r="Q418" s="166"/>
      <c r="R418" s="160"/>
      <c r="S418" s="160"/>
      <c r="T418" s="160"/>
      <c r="U418" s="160"/>
      <c r="V418" s="160"/>
      <c r="W418" s="160"/>
      <c r="X418" s="160"/>
      <c r="Y418" s="160"/>
      <c r="Z418" s="160"/>
    </row>
    <row r="419" spans="1:26" ht="14.25" customHeight="1" x14ac:dyDescent="0.25">
      <c r="A419" s="160"/>
      <c r="B419" s="160"/>
      <c r="C419" s="160"/>
      <c r="D419" s="160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4"/>
      <c r="P419" s="164"/>
      <c r="Q419" s="166"/>
      <c r="R419" s="160"/>
      <c r="S419" s="160"/>
      <c r="T419" s="160"/>
      <c r="U419" s="160"/>
      <c r="V419" s="160"/>
      <c r="W419" s="160"/>
      <c r="X419" s="160"/>
      <c r="Y419" s="160"/>
      <c r="Z419" s="160"/>
    </row>
    <row r="420" spans="1:26" ht="14.25" customHeight="1" x14ac:dyDescent="0.25">
      <c r="A420" s="160"/>
      <c r="B420" s="160"/>
      <c r="C420" s="160"/>
      <c r="D420" s="160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4"/>
      <c r="P420" s="164"/>
      <c r="Q420" s="166"/>
      <c r="R420" s="160"/>
      <c r="S420" s="160"/>
      <c r="T420" s="160"/>
      <c r="U420" s="160"/>
      <c r="V420" s="160"/>
      <c r="W420" s="160"/>
      <c r="X420" s="160"/>
      <c r="Y420" s="160"/>
      <c r="Z420" s="160"/>
    </row>
    <row r="421" spans="1:26" ht="14.25" customHeight="1" x14ac:dyDescent="0.25">
      <c r="A421" s="160"/>
      <c r="B421" s="160"/>
      <c r="C421" s="160"/>
      <c r="D421" s="160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4"/>
      <c r="P421" s="164"/>
      <c r="Q421" s="166"/>
      <c r="R421" s="160"/>
      <c r="S421" s="160"/>
      <c r="T421" s="160"/>
      <c r="U421" s="160"/>
      <c r="V421" s="160"/>
      <c r="W421" s="160"/>
      <c r="X421" s="160"/>
      <c r="Y421" s="160"/>
      <c r="Z421" s="160"/>
    </row>
    <row r="422" spans="1:26" ht="14.25" customHeight="1" x14ac:dyDescent="0.25">
      <c r="A422" s="160"/>
      <c r="B422" s="160"/>
      <c r="C422" s="160"/>
      <c r="D422" s="160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4"/>
      <c r="P422" s="164"/>
      <c r="Q422" s="166"/>
      <c r="R422" s="160"/>
      <c r="S422" s="160"/>
      <c r="T422" s="160"/>
      <c r="U422" s="160"/>
      <c r="V422" s="160"/>
      <c r="W422" s="160"/>
      <c r="X422" s="160"/>
      <c r="Y422" s="160"/>
      <c r="Z422" s="160"/>
    </row>
    <row r="423" spans="1:26" ht="14.25" customHeight="1" x14ac:dyDescent="0.25">
      <c r="A423" s="160"/>
      <c r="B423" s="160"/>
      <c r="C423" s="160"/>
      <c r="D423" s="160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4"/>
      <c r="P423" s="164"/>
      <c r="Q423" s="166"/>
      <c r="R423" s="160"/>
      <c r="S423" s="160"/>
      <c r="T423" s="160"/>
      <c r="U423" s="160"/>
      <c r="V423" s="160"/>
      <c r="W423" s="160"/>
      <c r="X423" s="160"/>
      <c r="Y423" s="160"/>
      <c r="Z423" s="160"/>
    </row>
    <row r="424" spans="1:26" ht="14.25" customHeight="1" x14ac:dyDescent="0.25">
      <c r="A424" s="160"/>
      <c r="B424" s="160"/>
      <c r="C424" s="160"/>
      <c r="D424" s="160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4"/>
      <c r="P424" s="164"/>
      <c r="Q424" s="166"/>
      <c r="R424" s="160"/>
      <c r="S424" s="160"/>
      <c r="T424" s="160"/>
      <c r="U424" s="160"/>
      <c r="V424" s="160"/>
      <c r="W424" s="160"/>
      <c r="X424" s="160"/>
      <c r="Y424" s="160"/>
      <c r="Z424" s="160"/>
    </row>
    <row r="425" spans="1:26" ht="14.25" customHeight="1" x14ac:dyDescent="0.25">
      <c r="A425" s="160"/>
      <c r="B425" s="160"/>
      <c r="C425" s="160"/>
      <c r="D425" s="160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4"/>
      <c r="P425" s="164"/>
      <c r="Q425" s="166"/>
      <c r="R425" s="160"/>
      <c r="S425" s="160"/>
      <c r="T425" s="160"/>
      <c r="U425" s="160"/>
      <c r="V425" s="160"/>
      <c r="W425" s="160"/>
      <c r="X425" s="160"/>
      <c r="Y425" s="160"/>
      <c r="Z425" s="160"/>
    </row>
    <row r="426" spans="1:26" ht="14.25" customHeight="1" x14ac:dyDescent="0.25">
      <c r="A426" s="160"/>
      <c r="B426" s="160"/>
      <c r="C426" s="160"/>
      <c r="D426" s="160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4"/>
      <c r="P426" s="164"/>
      <c r="Q426" s="166"/>
      <c r="R426" s="160"/>
      <c r="S426" s="160"/>
      <c r="T426" s="160"/>
      <c r="U426" s="160"/>
      <c r="V426" s="160"/>
      <c r="W426" s="160"/>
      <c r="X426" s="160"/>
      <c r="Y426" s="160"/>
      <c r="Z426" s="160"/>
    </row>
    <row r="427" spans="1:26" ht="14.25" customHeight="1" x14ac:dyDescent="0.25">
      <c r="A427" s="160"/>
      <c r="B427" s="160"/>
      <c r="C427" s="160"/>
      <c r="D427" s="160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4"/>
      <c r="P427" s="164"/>
      <c r="Q427" s="166"/>
      <c r="R427" s="160"/>
      <c r="S427" s="160"/>
      <c r="T427" s="160"/>
      <c r="U427" s="160"/>
      <c r="V427" s="160"/>
      <c r="W427" s="160"/>
      <c r="X427" s="160"/>
      <c r="Y427" s="160"/>
      <c r="Z427" s="160"/>
    </row>
    <row r="428" spans="1:26" ht="14.25" customHeight="1" x14ac:dyDescent="0.25">
      <c r="A428" s="160"/>
      <c r="B428" s="160"/>
      <c r="C428" s="160"/>
      <c r="D428" s="160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4"/>
      <c r="P428" s="164"/>
      <c r="Q428" s="166"/>
      <c r="R428" s="160"/>
      <c r="S428" s="160"/>
      <c r="T428" s="160"/>
      <c r="U428" s="160"/>
      <c r="V428" s="160"/>
      <c r="W428" s="160"/>
      <c r="X428" s="160"/>
      <c r="Y428" s="160"/>
      <c r="Z428" s="160"/>
    </row>
    <row r="429" spans="1:26" ht="14.25" customHeight="1" x14ac:dyDescent="0.25">
      <c r="A429" s="160"/>
      <c r="B429" s="160"/>
      <c r="C429" s="160"/>
      <c r="D429" s="160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4"/>
      <c r="P429" s="164"/>
      <c r="Q429" s="166"/>
      <c r="R429" s="160"/>
      <c r="S429" s="160"/>
      <c r="T429" s="160"/>
      <c r="U429" s="160"/>
      <c r="V429" s="160"/>
      <c r="W429" s="160"/>
      <c r="X429" s="160"/>
      <c r="Y429" s="160"/>
      <c r="Z429" s="160"/>
    </row>
    <row r="430" spans="1:26" ht="14.25" customHeight="1" x14ac:dyDescent="0.25">
      <c r="A430" s="160"/>
      <c r="B430" s="160"/>
      <c r="C430" s="160"/>
      <c r="D430" s="160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4"/>
      <c r="P430" s="164"/>
      <c r="Q430" s="166"/>
      <c r="R430" s="160"/>
      <c r="S430" s="160"/>
      <c r="T430" s="160"/>
      <c r="U430" s="160"/>
      <c r="V430" s="160"/>
      <c r="W430" s="160"/>
      <c r="X430" s="160"/>
      <c r="Y430" s="160"/>
      <c r="Z430" s="160"/>
    </row>
    <row r="431" spans="1:26" ht="14.25" customHeight="1" x14ac:dyDescent="0.25">
      <c r="A431" s="160"/>
      <c r="B431" s="160"/>
      <c r="C431" s="160"/>
      <c r="D431" s="160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4"/>
      <c r="P431" s="164"/>
      <c r="Q431" s="166"/>
      <c r="R431" s="160"/>
      <c r="S431" s="160"/>
      <c r="T431" s="160"/>
      <c r="U431" s="160"/>
      <c r="V431" s="160"/>
      <c r="W431" s="160"/>
      <c r="X431" s="160"/>
      <c r="Y431" s="160"/>
      <c r="Z431" s="160"/>
    </row>
    <row r="432" spans="1:26" ht="14.25" customHeight="1" x14ac:dyDescent="0.25">
      <c r="A432" s="160"/>
      <c r="B432" s="160"/>
      <c r="C432" s="160"/>
      <c r="D432" s="160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4"/>
      <c r="P432" s="164"/>
      <c r="Q432" s="166"/>
      <c r="R432" s="160"/>
      <c r="S432" s="160"/>
      <c r="T432" s="160"/>
      <c r="U432" s="160"/>
      <c r="V432" s="160"/>
      <c r="W432" s="160"/>
      <c r="X432" s="160"/>
      <c r="Y432" s="160"/>
      <c r="Z432" s="160"/>
    </row>
    <row r="433" spans="1:26" ht="14.25" customHeight="1" x14ac:dyDescent="0.25">
      <c r="A433" s="160"/>
      <c r="B433" s="160"/>
      <c r="C433" s="160"/>
      <c r="D433" s="160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4"/>
      <c r="P433" s="164"/>
      <c r="Q433" s="166"/>
      <c r="R433" s="160"/>
      <c r="S433" s="160"/>
      <c r="T433" s="160"/>
      <c r="U433" s="160"/>
      <c r="V433" s="160"/>
      <c r="W433" s="160"/>
      <c r="X433" s="160"/>
      <c r="Y433" s="160"/>
      <c r="Z433" s="160"/>
    </row>
    <row r="434" spans="1:26" ht="14.25" customHeight="1" x14ac:dyDescent="0.25">
      <c r="A434" s="160"/>
      <c r="B434" s="160"/>
      <c r="C434" s="160"/>
      <c r="D434" s="160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4"/>
      <c r="P434" s="164"/>
      <c r="Q434" s="166"/>
      <c r="R434" s="160"/>
      <c r="S434" s="160"/>
      <c r="T434" s="160"/>
      <c r="U434" s="160"/>
      <c r="V434" s="160"/>
      <c r="W434" s="160"/>
      <c r="X434" s="160"/>
      <c r="Y434" s="160"/>
      <c r="Z434" s="160"/>
    </row>
    <row r="435" spans="1:26" ht="14.25" customHeight="1" x14ac:dyDescent="0.25">
      <c r="A435" s="160"/>
      <c r="B435" s="160"/>
      <c r="C435" s="160"/>
      <c r="D435" s="160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4"/>
      <c r="P435" s="164"/>
      <c r="Q435" s="166"/>
      <c r="R435" s="160"/>
      <c r="S435" s="160"/>
      <c r="T435" s="160"/>
      <c r="U435" s="160"/>
      <c r="V435" s="160"/>
      <c r="W435" s="160"/>
      <c r="X435" s="160"/>
      <c r="Y435" s="160"/>
      <c r="Z435" s="160"/>
    </row>
    <row r="436" spans="1:26" ht="14.25" customHeight="1" x14ac:dyDescent="0.25">
      <c r="A436" s="160"/>
      <c r="B436" s="160"/>
      <c r="C436" s="160"/>
      <c r="D436" s="160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4"/>
      <c r="P436" s="164"/>
      <c r="Q436" s="166"/>
      <c r="R436" s="160"/>
      <c r="S436" s="160"/>
      <c r="T436" s="160"/>
      <c r="U436" s="160"/>
      <c r="V436" s="160"/>
      <c r="W436" s="160"/>
      <c r="X436" s="160"/>
      <c r="Y436" s="160"/>
      <c r="Z436" s="160"/>
    </row>
    <row r="437" spans="1:26" ht="14.25" customHeight="1" x14ac:dyDescent="0.25">
      <c r="A437" s="160"/>
      <c r="B437" s="160"/>
      <c r="C437" s="160"/>
      <c r="D437" s="160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4"/>
      <c r="P437" s="164"/>
      <c r="Q437" s="166"/>
      <c r="R437" s="160"/>
      <c r="S437" s="160"/>
      <c r="T437" s="160"/>
      <c r="U437" s="160"/>
      <c r="V437" s="160"/>
      <c r="W437" s="160"/>
      <c r="X437" s="160"/>
      <c r="Y437" s="160"/>
      <c r="Z437" s="160"/>
    </row>
    <row r="438" spans="1:26" ht="14.25" customHeight="1" x14ac:dyDescent="0.25">
      <c r="A438" s="160"/>
      <c r="B438" s="160"/>
      <c r="C438" s="160"/>
      <c r="D438" s="160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4"/>
      <c r="P438" s="164"/>
      <c r="Q438" s="166"/>
      <c r="R438" s="160"/>
      <c r="S438" s="160"/>
      <c r="T438" s="160"/>
      <c r="U438" s="160"/>
      <c r="V438" s="160"/>
      <c r="W438" s="160"/>
      <c r="X438" s="160"/>
      <c r="Y438" s="160"/>
      <c r="Z438" s="160"/>
    </row>
    <row r="439" spans="1:26" ht="14.25" customHeight="1" x14ac:dyDescent="0.25">
      <c r="A439" s="160"/>
      <c r="B439" s="160"/>
      <c r="C439" s="160"/>
      <c r="D439" s="160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4"/>
      <c r="P439" s="164"/>
      <c r="Q439" s="166"/>
      <c r="R439" s="160"/>
      <c r="S439" s="160"/>
      <c r="T439" s="160"/>
      <c r="U439" s="160"/>
      <c r="V439" s="160"/>
      <c r="W439" s="160"/>
      <c r="X439" s="160"/>
      <c r="Y439" s="160"/>
      <c r="Z439" s="160"/>
    </row>
    <row r="440" spans="1:26" ht="14.25" customHeight="1" x14ac:dyDescent="0.25">
      <c r="A440" s="160"/>
      <c r="B440" s="160"/>
      <c r="C440" s="160"/>
      <c r="D440" s="160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4"/>
      <c r="P440" s="164"/>
      <c r="Q440" s="166"/>
      <c r="R440" s="160"/>
      <c r="S440" s="160"/>
      <c r="T440" s="160"/>
      <c r="U440" s="160"/>
      <c r="V440" s="160"/>
      <c r="W440" s="160"/>
      <c r="X440" s="160"/>
      <c r="Y440" s="160"/>
      <c r="Z440" s="160"/>
    </row>
    <row r="441" spans="1:26" ht="14.25" customHeight="1" x14ac:dyDescent="0.25">
      <c r="A441" s="160"/>
      <c r="B441" s="160"/>
      <c r="C441" s="160"/>
      <c r="D441" s="160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4"/>
      <c r="P441" s="164"/>
      <c r="Q441" s="166"/>
      <c r="R441" s="160"/>
      <c r="S441" s="160"/>
      <c r="T441" s="160"/>
      <c r="U441" s="160"/>
      <c r="V441" s="160"/>
      <c r="W441" s="160"/>
      <c r="X441" s="160"/>
      <c r="Y441" s="160"/>
      <c r="Z441" s="160"/>
    </row>
    <row r="442" spans="1:26" ht="14.25" customHeight="1" x14ac:dyDescent="0.25">
      <c r="A442" s="160"/>
      <c r="B442" s="160"/>
      <c r="C442" s="160"/>
      <c r="D442" s="160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4"/>
      <c r="P442" s="164"/>
      <c r="Q442" s="166"/>
      <c r="R442" s="160"/>
      <c r="S442" s="160"/>
      <c r="T442" s="160"/>
      <c r="U442" s="160"/>
      <c r="V442" s="160"/>
      <c r="W442" s="160"/>
      <c r="X442" s="160"/>
      <c r="Y442" s="160"/>
      <c r="Z442" s="160"/>
    </row>
    <row r="443" spans="1:26" ht="14.25" customHeight="1" x14ac:dyDescent="0.25">
      <c r="A443" s="160"/>
      <c r="B443" s="160"/>
      <c r="C443" s="160"/>
      <c r="D443" s="160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4"/>
      <c r="P443" s="164"/>
      <c r="Q443" s="166"/>
      <c r="R443" s="160"/>
      <c r="S443" s="160"/>
      <c r="T443" s="160"/>
      <c r="U443" s="160"/>
      <c r="V443" s="160"/>
      <c r="W443" s="160"/>
      <c r="X443" s="160"/>
      <c r="Y443" s="160"/>
      <c r="Z443" s="160"/>
    </row>
    <row r="444" spans="1:26" ht="14.25" customHeight="1" x14ac:dyDescent="0.25">
      <c r="A444" s="160"/>
      <c r="B444" s="160"/>
      <c r="C444" s="160"/>
      <c r="D444" s="160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4"/>
      <c r="P444" s="164"/>
      <c r="Q444" s="166"/>
      <c r="R444" s="160"/>
      <c r="S444" s="160"/>
      <c r="T444" s="160"/>
      <c r="U444" s="160"/>
      <c r="V444" s="160"/>
      <c r="W444" s="160"/>
      <c r="X444" s="160"/>
      <c r="Y444" s="160"/>
      <c r="Z444" s="160"/>
    </row>
    <row r="445" spans="1:26" ht="14.25" customHeight="1" x14ac:dyDescent="0.25">
      <c r="A445" s="160"/>
      <c r="B445" s="160"/>
      <c r="C445" s="160"/>
      <c r="D445" s="160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4"/>
      <c r="P445" s="164"/>
      <c r="Q445" s="166"/>
      <c r="R445" s="160"/>
      <c r="S445" s="160"/>
      <c r="T445" s="160"/>
      <c r="U445" s="160"/>
      <c r="V445" s="160"/>
      <c r="W445" s="160"/>
      <c r="X445" s="160"/>
      <c r="Y445" s="160"/>
      <c r="Z445" s="160"/>
    </row>
    <row r="446" spans="1:26" ht="14.25" customHeight="1" x14ac:dyDescent="0.25">
      <c r="A446" s="160"/>
      <c r="B446" s="160"/>
      <c r="C446" s="160"/>
      <c r="D446" s="160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4"/>
      <c r="P446" s="164"/>
      <c r="Q446" s="166"/>
      <c r="R446" s="160"/>
      <c r="S446" s="160"/>
      <c r="T446" s="160"/>
      <c r="U446" s="160"/>
      <c r="V446" s="160"/>
      <c r="W446" s="160"/>
      <c r="X446" s="160"/>
      <c r="Y446" s="160"/>
      <c r="Z446" s="160"/>
    </row>
    <row r="447" spans="1:26" ht="14.25" customHeight="1" x14ac:dyDescent="0.25">
      <c r="A447" s="160"/>
      <c r="B447" s="160"/>
      <c r="C447" s="160"/>
      <c r="D447" s="160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4"/>
      <c r="P447" s="164"/>
      <c r="Q447" s="166"/>
      <c r="R447" s="160"/>
      <c r="S447" s="160"/>
      <c r="T447" s="160"/>
      <c r="U447" s="160"/>
      <c r="V447" s="160"/>
      <c r="W447" s="160"/>
      <c r="X447" s="160"/>
      <c r="Y447" s="160"/>
      <c r="Z447" s="160"/>
    </row>
    <row r="448" spans="1:26" ht="14.25" customHeight="1" x14ac:dyDescent="0.25">
      <c r="A448" s="160"/>
      <c r="B448" s="160"/>
      <c r="C448" s="160"/>
      <c r="D448" s="160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4"/>
      <c r="P448" s="164"/>
      <c r="Q448" s="166"/>
      <c r="R448" s="160"/>
      <c r="S448" s="160"/>
      <c r="T448" s="160"/>
      <c r="U448" s="160"/>
      <c r="V448" s="160"/>
      <c r="W448" s="160"/>
      <c r="X448" s="160"/>
      <c r="Y448" s="160"/>
      <c r="Z448" s="160"/>
    </row>
    <row r="449" spans="1:26" ht="14.25" customHeight="1" x14ac:dyDescent="0.25">
      <c r="A449" s="160"/>
      <c r="B449" s="160"/>
      <c r="C449" s="160"/>
      <c r="D449" s="160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4"/>
      <c r="P449" s="164"/>
      <c r="Q449" s="166"/>
      <c r="R449" s="160"/>
      <c r="S449" s="160"/>
      <c r="T449" s="160"/>
      <c r="U449" s="160"/>
      <c r="V449" s="160"/>
      <c r="W449" s="160"/>
      <c r="X449" s="160"/>
      <c r="Y449" s="160"/>
      <c r="Z449" s="160"/>
    </row>
    <row r="450" spans="1:26" ht="14.25" customHeight="1" x14ac:dyDescent="0.25">
      <c r="A450" s="160"/>
      <c r="B450" s="160"/>
      <c r="C450" s="160"/>
      <c r="D450" s="160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4"/>
      <c r="P450" s="164"/>
      <c r="Q450" s="166"/>
      <c r="R450" s="160"/>
      <c r="S450" s="160"/>
      <c r="T450" s="160"/>
      <c r="U450" s="160"/>
      <c r="V450" s="160"/>
      <c r="W450" s="160"/>
      <c r="X450" s="160"/>
      <c r="Y450" s="160"/>
      <c r="Z450" s="160"/>
    </row>
    <row r="451" spans="1:26" ht="14.25" customHeight="1" x14ac:dyDescent="0.25">
      <c r="A451" s="160"/>
      <c r="B451" s="160"/>
      <c r="C451" s="160"/>
      <c r="D451" s="160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4"/>
      <c r="P451" s="164"/>
      <c r="Q451" s="166"/>
      <c r="R451" s="160"/>
      <c r="S451" s="160"/>
      <c r="T451" s="160"/>
      <c r="U451" s="160"/>
      <c r="V451" s="160"/>
      <c r="W451" s="160"/>
      <c r="X451" s="160"/>
      <c r="Y451" s="160"/>
      <c r="Z451" s="160"/>
    </row>
    <row r="452" spans="1:26" ht="14.25" customHeight="1" x14ac:dyDescent="0.25">
      <c r="A452" s="160"/>
      <c r="B452" s="160"/>
      <c r="C452" s="160"/>
      <c r="D452" s="160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4"/>
      <c r="P452" s="164"/>
      <c r="Q452" s="166"/>
      <c r="R452" s="160"/>
      <c r="S452" s="160"/>
      <c r="T452" s="160"/>
      <c r="U452" s="160"/>
      <c r="V452" s="160"/>
      <c r="W452" s="160"/>
      <c r="X452" s="160"/>
      <c r="Y452" s="160"/>
      <c r="Z452" s="160"/>
    </row>
    <row r="453" spans="1:26" ht="14.25" customHeight="1" x14ac:dyDescent="0.25">
      <c r="A453" s="160"/>
      <c r="B453" s="160"/>
      <c r="C453" s="160"/>
      <c r="D453" s="160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4"/>
      <c r="P453" s="164"/>
      <c r="Q453" s="166"/>
      <c r="R453" s="160"/>
      <c r="S453" s="160"/>
      <c r="T453" s="160"/>
      <c r="U453" s="160"/>
      <c r="V453" s="160"/>
      <c r="W453" s="160"/>
      <c r="X453" s="160"/>
      <c r="Y453" s="160"/>
      <c r="Z453" s="160"/>
    </row>
    <row r="454" spans="1:26" ht="14.25" customHeight="1" x14ac:dyDescent="0.25">
      <c r="A454" s="160"/>
      <c r="B454" s="160"/>
      <c r="C454" s="160"/>
      <c r="D454" s="160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4"/>
      <c r="P454" s="164"/>
      <c r="Q454" s="166"/>
      <c r="R454" s="160"/>
      <c r="S454" s="160"/>
      <c r="T454" s="160"/>
      <c r="U454" s="160"/>
      <c r="V454" s="160"/>
      <c r="W454" s="160"/>
      <c r="X454" s="160"/>
      <c r="Y454" s="160"/>
      <c r="Z454" s="160"/>
    </row>
    <row r="455" spans="1:26" ht="14.25" customHeight="1" x14ac:dyDescent="0.25">
      <c r="A455" s="160"/>
      <c r="B455" s="160"/>
      <c r="C455" s="160"/>
      <c r="D455" s="160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4"/>
      <c r="P455" s="164"/>
      <c r="Q455" s="166"/>
      <c r="R455" s="160"/>
      <c r="S455" s="160"/>
      <c r="T455" s="160"/>
      <c r="U455" s="160"/>
      <c r="V455" s="160"/>
      <c r="W455" s="160"/>
      <c r="X455" s="160"/>
      <c r="Y455" s="160"/>
      <c r="Z455" s="160"/>
    </row>
    <row r="456" spans="1:26" ht="14.25" customHeight="1" x14ac:dyDescent="0.25">
      <c r="A456" s="160"/>
      <c r="B456" s="160"/>
      <c r="C456" s="160"/>
      <c r="D456" s="160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4"/>
      <c r="P456" s="164"/>
      <c r="Q456" s="166"/>
      <c r="R456" s="160"/>
      <c r="S456" s="160"/>
      <c r="T456" s="160"/>
      <c r="U456" s="160"/>
      <c r="V456" s="160"/>
      <c r="W456" s="160"/>
      <c r="X456" s="160"/>
      <c r="Y456" s="160"/>
      <c r="Z456" s="160"/>
    </row>
    <row r="457" spans="1:26" ht="14.25" customHeight="1" x14ac:dyDescent="0.25">
      <c r="A457" s="160"/>
      <c r="B457" s="160"/>
      <c r="C457" s="160"/>
      <c r="D457" s="160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4"/>
      <c r="P457" s="164"/>
      <c r="Q457" s="166"/>
      <c r="R457" s="160"/>
      <c r="S457" s="160"/>
      <c r="T457" s="160"/>
      <c r="U457" s="160"/>
      <c r="V457" s="160"/>
      <c r="W457" s="160"/>
      <c r="X457" s="160"/>
      <c r="Y457" s="160"/>
      <c r="Z457" s="160"/>
    </row>
    <row r="458" spans="1:26" ht="14.25" customHeight="1" x14ac:dyDescent="0.25">
      <c r="A458" s="160"/>
      <c r="B458" s="160"/>
      <c r="C458" s="160"/>
      <c r="D458" s="160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4"/>
      <c r="P458" s="164"/>
      <c r="Q458" s="166"/>
      <c r="R458" s="160"/>
      <c r="S458" s="160"/>
      <c r="T458" s="160"/>
      <c r="U458" s="160"/>
      <c r="V458" s="160"/>
      <c r="W458" s="160"/>
      <c r="X458" s="160"/>
      <c r="Y458" s="160"/>
      <c r="Z458" s="160"/>
    </row>
    <row r="459" spans="1:26" ht="14.25" customHeight="1" x14ac:dyDescent="0.25">
      <c r="A459" s="160"/>
      <c r="B459" s="160"/>
      <c r="C459" s="160"/>
      <c r="D459" s="160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4"/>
      <c r="P459" s="164"/>
      <c r="Q459" s="166"/>
      <c r="R459" s="160"/>
      <c r="S459" s="160"/>
      <c r="T459" s="160"/>
      <c r="U459" s="160"/>
      <c r="V459" s="160"/>
      <c r="W459" s="160"/>
      <c r="X459" s="160"/>
      <c r="Y459" s="160"/>
      <c r="Z459" s="160"/>
    </row>
    <row r="460" spans="1:26" ht="14.25" customHeight="1" x14ac:dyDescent="0.25">
      <c r="A460" s="160"/>
      <c r="B460" s="160"/>
      <c r="C460" s="160"/>
      <c r="D460" s="160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4"/>
      <c r="P460" s="164"/>
      <c r="Q460" s="166"/>
      <c r="R460" s="160"/>
      <c r="S460" s="160"/>
      <c r="T460" s="160"/>
      <c r="U460" s="160"/>
      <c r="V460" s="160"/>
      <c r="W460" s="160"/>
      <c r="X460" s="160"/>
      <c r="Y460" s="160"/>
      <c r="Z460" s="160"/>
    </row>
    <row r="461" spans="1:26" ht="14.25" customHeight="1" x14ac:dyDescent="0.25">
      <c r="A461" s="160"/>
      <c r="B461" s="160"/>
      <c r="C461" s="160"/>
      <c r="D461" s="160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4"/>
      <c r="P461" s="164"/>
      <c r="Q461" s="166"/>
      <c r="R461" s="160"/>
      <c r="S461" s="160"/>
      <c r="T461" s="160"/>
      <c r="U461" s="160"/>
      <c r="V461" s="160"/>
      <c r="W461" s="160"/>
      <c r="X461" s="160"/>
      <c r="Y461" s="160"/>
      <c r="Z461" s="160"/>
    </row>
    <row r="462" spans="1:26" ht="14.25" customHeight="1" x14ac:dyDescent="0.25">
      <c r="A462" s="160"/>
      <c r="B462" s="160"/>
      <c r="C462" s="160"/>
      <c r="D462" s="160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4"/>
      <c r="P462" s="164"/>
      <c r="Q462" s="166"/>
      <c r="R462" s="160"/>
      <c r="S462" s="160"/>
      <c r="T462" s="160"/>
      <c r="U462" s="160"/>
      <c r="V462" s="160"/>
      <c r="W462" s="160"/>
      <c r="X462" s="160"/>
      <c r="Y462" s="160"/>
      <c r="Z462" s="160"/>
    </row>
    <row r="463" spans="1:26" ht="14.25" customHeight="1" x14ac:dyDescent="0.25">
      <c r="A463" s="160"/>
      <c r="B463" s="160"/>
      <c r="C463" s="160"/>
      <c r="D463" s="160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4"/>
      <c r="P463" s="164"/>
      <c r="Q463" s="166"/>
      <c r="R463" s="160"/>
      <c r="S463" s="160"/>
      <c r="T463" s="160"/>
      <c r="U463" s="160"/>
      <c r="V463" s="160"/>
      <c r="W463" s="160"/>
      <c r="X463" s="160"/>
      <c r="Y463" s="160"/>
      <c r="Z463" s="160"/>
    </row>
    <row r="464" spans="1:26" ht="14.25" customHeight="1" x14ac:dyDescent="0.25">
      <c r="A464" s="160"/>
      <c r="B464" s="160"/>
      <c r="C464" s="160"/>
      <c r="D464" s="160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4"/>
      <c r="P464" s="164"/>
      <c r="Q464" s="166"/>
      <c r="R464" s="160"/>
      <c r="S464" s="160"/>
      <c r="T464" s="160"/>
      <c r="U464" s="160"/>
      <c r="V464" s="160"/>
      <c r="W464" s="160"/>
      <c r="X464" s="160"/>
      <c r="Y464" s="160"/>
      <c r="Z464" s="160"/>
    </row>
    <row r="465" spans="1:26" ht="14.25" customHeight="1" x14ac:dyDescent="0.25">
      <c r="A465" s="160"/>
      <c r="B465" s="160"/>
      <c r="C465" s="160"/>
      <c r="D465" s="160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4"/>
      <c r="P465" s="164"/>
      <c r="Q465" s="166"/>
      <c r="R465" s="160"/>
      <c r="S465" s="160"/>
      <c r="T465" s="160"/>
      <c r="U465" s="160"/>
      <c r="V465" s="160"/>
      <c r="W465" s="160"/>
      <c r="X465" s="160"/>
      <c r="Y465" s="160"/>
      <c r="Z465" s="160"/>
    </row>
    <row r="466" spans="1:26" ht="14.25" customHeight="1" x14ac:dyDescent="0.25">
      <c r="A466" s="160"/>
      <c r="B466" s="160"/>
      <c r="C466" s="160"/>
      <c r="D466" s="160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4"/>
      <c r="P466" s="164"/>
      <c r="Q466" s="166"/>
      <c r="R466" s="160"/>
      <c r="S466" s="160"/>
      <c r="T466" s="160"/>
      <c r="U466" s="160"/>
      <c r="V466" s="160"/>
      <c r="W466" s="160"/>
      <c r="X466" s="160"/>
      <c r="Y466" s="160"/>
      <c r="Z466" s="160"/>
    </row>
    <row r="467" spans="1:26" ht="14.25" customHeight="1" x14ac:dyDescent="0.25">
      <c r="A467" s="160"/>
      <c r="B467" s="160"/>
      <c r="C467" s="160"/>
      <c r="D467" s="160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4"/>
      <c r="P467" s="164"/>
      <c r="Q467" s="166"/>
      <c r="R467" s="160"/>
      <c r="S467" s="160"/>
      <c r="T467" s="160"/>
      <c r="U467" s="160"/>
      <c r="V467" s="160"/>
      <c r="W467" s="160"/>
      <c r="X467" s="160"/>
      <c r="Y467" s="160"/>
      <c r="Z467" s="160"/>
    </row>
    <row r="468" spans="1:26" ht="14.25" customHeight="1" x14ac:dyDescent="0.25">
      <c r="A468" s="160"/>
      <c r="B468" s="160"/>
      <c r="C468" s="160"/>
      <c r="D468" s="160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4"/>
      <c r="P468" s="164"/>
      <c r="Q468" s="166"/>
      <c r="R468" s="160"/>
      <c r="S468" s="160"/>
      <c r="T468" s="160"/>
      <c r="U468" s="160"/>
      <c r="V468" s="160"/>
      <c r="W468" s="160"/>
      <c r="X468" s="160"/>
      <c r="Y468" s="160"/>
      <c r="Z468" s="160"/>
    </row>
    <row r="469" spans="1:26" ht="14.25" customHeight="1" x14ac:dyDescent="0.25">
      <c r="A469" s="160"/>
      <c r="B469" s="160"/>
      <c r="C469" s="160"/>
      <c r="D469" s="160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4"/>
      <c r="P469" s="164"/>
      <c r="Q469" s="166"/>
      <c r="R469" s="160"/>
      <c r="S469" s="160"/>
      <c r="T469" s="160"/>
      <c r="U469" s="160"/>
      <c r="V469" s="160"/>
      <c r="W469" s="160"/>
      <c r="X469" s="160"/>
      <c r="Y469" s="160"/>
      <c r="Z469" s="160"/>
    </row>
    <row r="470" spans="1:26" ht="14.25" customHeight="1" x14ac:dyDescent="0.25">
      <c r="A470" s="160"/>
      <c r="B470" s="160"/>
      <c r="C470" s="160"/>
      <c r="D470" s="160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4"/>
      <c r="P470" s="164"/>
      <c r="Q470" s="166"/>
      <c r="R470" s="160"/>
      <c r="S470" s="160"/>
      <c r="T470" s="160"/>
      <c r="U470" s="160"/>
      <c r="V470" s="160"/>
      <c r="W470" s="160"/>
      <c r="X470" s="160"/>
      <c r="Y470" s="160"/>
      <c r="Z470" s="160"/>
    </row>
    <row r="471" spans="1:26" ht="14.25" customHeight="1" x14ac:dyDescent="0.25">
      <c r="A471" s="160"/>
      <c r="B471" s="160"/>
      <c r="C471" s="160"/>
      <c r="D471" s="160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4"/>
      <c r="P471" s="164"/>
      <c r="Q471" s="166"/>
      <c r="R471" s="160"/>
      <c r="S471" s="160"/>
      <c r="T471" s="160"/>
      <c r="U471" s="160"/>
      <c r="V471" s="160"/>
      <c r="W471" s="160"/>
      <c r="X471" s="160"/>
      <c r="Y471" s="160"/>
      <c r="Z471" s="160"/>
    </row>
    <row r="472" spans="1:26" ht="14.25" customHeight="1" x14ac:dyDescent="0.25">
      <c r="A472" s="160"/>
      <c r="B472" s="160"/>
      <c r="C472" s="160"/>
      <c r="D472" s="160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4"/>
      <c r="P472" s="164"/>
      <c r="Q472" s="166"/>
      <c r="R472" s="160"/>
      <c r="S472" s="160"/>
      <c r="T472" s="160"/>
      <c r="U472" s="160"/>
      <c r="V472" s="160"/>
      <c r="W472" s="160"/>
      <c r="X472" s="160"/>
      <c r="Y472" s="160"/>
      <c r="Z472" s="160"/>
    </row>
    <row r="473" spans="1:26" ht="14.25" customHeight="1" x14ac:dyDescent="0.25">
      <c r="A473" s="160"/>
      <c r="B473" s="160"/>
      <c r="C473" s="160"/>
      <c r="D473" s="160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4"/>
      <c r="P473" s="164"/>
      <c r="Q473" s="166"/>
      <c r="R473" s="160"/>
      <c r="S473" s="160"/>
      <c r="T473" s="160"/>
      <c r="U473" s="160"/>
      <c r="V473" s="160"/>
      <c r="W473" s="160"/>
      <c r="X473" s="160"/>
      <c r="Y473" s="160"/>
      <c r="Z473" s="160"/>
    </row>
    <row r="474" spans="1:26" ht="14.25" customHeight="1" x14ac:dyDescent="0.25">
      <c r="A474" s="160"/>
      <c r="B474" s="160"/>
      <c r="C474" s="160"/>
      <c r="D474" s="160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4"/>
      <c r="P474" s="164"/>
      <c r="Q474" s="166"/>
      <c r="R474" s="160"/>
      <c r="S474" s="160"/>
      <c r="T474" s="160"/>
      <c r="U474" s="160"/>
      <c r="V474" s="160"/>
      <c r="W474" s="160"/>
      <c r="X474" s="160"/>
      <c r="Y474" s="160"/>
      <c r="Z474" s="160"/>
    </row>
    <row r="475" spans="1:26" ht="14.25" customHeight="1" x14ac:dyDescent="0.25">
      <c r="A475" s="160"/>
      <c r="B475" s="160"/>
      <c r="C475" s="160"/>
      <c r="D475" s="160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4"/>
      <c r="P475" s="164"/>
      <c r="Q475" s="166"/>
      <c r="R475" s="160"/>
      <c r="S475" s="160"/>
      <c r="T475" s="160"/>
      <c r="U475" s="160"/>
      <c r="V475" s="160"/>
      <c r="W475" s="160"/>
      <c r="X475" s="160"/>
      <c r="Y475" s="160"/>
      <c r="Z475" s="160"/>
    </row>
    <row r="476" spans="1:26" ht="14.25" customHeight="1" x14ac:dyDescent="0.25">
      <c r="A476" s="160"/>
      <c r="B476" s="160"/>
      <c r="C476" s="160"/>
      <c r="D476" s="160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4"/>
      <c r="P476" s="164"/>
      <c r="Q476" s="166"/>
      <c r="R476" s="160"/>
      <c r="S476" s="160"/>
      <c r="T476" s="160"/>
      <c r="U476" s="160"/>
      <c r="V476" s="160"/>
      <c r="W476" s="160"/>
      <c r="X476" s="160"/>
      <c r="Y476" s="160"/>
      <c r="Z476" s="160"/>
    </row>
    <row r="477" spans="1:26" ht="14.25" customHeight="1" x14ac:dyDescent="0.25">
      <c r="A477" s="160"/>
      <c r="B477" s="160"/>
      <c r="C477" s="160"/>
      <c r="D477" s="160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4"/>
      <c r="P477" s="164"/>
      <c r="Q477" s="166"/>
      <c r="R477" s="160"/>
      <c r="S477" s="160"/>
      <c r="T477" s="160"/>
      <c r="U477" s="160"/>
      <c r="V477" s="160"/>
      <c r="W477" s="160"/>
      <c r="X477" s="160"/>
      <c r="Y477" s="160"/>
      <c r="Z477" s="160"/>
    </row>
    <row r="478" spans="1:26" ht="14.25" customHeight="1" x14ac:dyDescent="0.25">
      <c r="A478" s="160"/>
      <c r="B478" s="160"/>
      <c r="C478" s="160"/>
      <c r="D478" s="160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4"/>
      <c r="P478" s="164"/>
      <c r="Q478" s="166"/>
      <c r="R478" s="160"/>
      <c r="S478" s="160"/>
      <c r="T478" s="160"/>
      <c r="U478" s="160"/>
      <c r="V478" s="160"/>
      <c r="W478" s="160"/>
      <c r="X478" s="160"/>
      <c r="Y478" s="160"/>
      <c r="Z478" s="160"/>
    </row>
    <row r="479" spans="1:26" ht="14.25" customHeight="1" x14ac:dyDescent="0.25">
      <c r="A479" s="160"/>
      <c r="B479" s="160"/>
      <c r="C479" s="160"/>
      <c r="D479" s="160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4"/>
      <c r="P479" s="164"/>
      <c r="Q479" s="166"/>
      <c r="R479" s="160"/>
      <c r="S479" s="160"/>
      <c r="T479" s="160"/>
      <c r="U479" s="160"/>
      <c r="V479" s="160"/>
      <c r="W479" s="160"/>
      <c r="X479" s="160"/>
      <c r="Y479" s="160"/>
      <c r="Z479" s="160"/>
    </row>
    <row r="480" spans="1:26" ht="14.25" customHeight="1" x14ac:dyDescent="0.25">
      <c r="A480" s="160"/>
      <c r="B480" s="160"/>
      <c r="C480" s="160"/>
      <c r="D480" s="160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4"/>
      <c r="P480" s="164"/>
      <c r="Q480" s="166"/>
      <c r="R480" s="160"/>
      <c r="S480" s="160"/>
      <c r="T480" s="160"/>
      <c r="U480" s="160"/>
      <c r="V480" s="160"/>
      <c r="W480" s="160"/>
      <c r="X480" s="160"/>
      <c r="Y480" s="160"/>
      <c r="Z480" s="160"/>
    </row>
    <row r="481" spans="1:26" ht="14.25" customHeight="1" x14ac:dyDescent="0.25">
      <c r="A481" s="160"/>
      <c r="B481" s="160"/>
      <c r="C481" s="160"/>
      <c r="D481" s="160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4"/>
      <c r="P481" s="164"/>
      <c r="Q481" s="166"/>
      <c r="R481" s="160"/>
      <c r="S481" s="160"/>
      <c r="T481" s="160"/>
      <c r="U481" s="160"/>
      <c r="V481" s="160"/>
      <c r="W481" s="160"/>
      <c r="X481" s="160"/>
      <c r="Y481" s="160"/>
      <c r="Z481" s="160"/>
    </row>
    <row r="482" spans="1:26" ht="14.25" customHeight="1" x14ac:dyDescent="0.25">
      <c r="A482" s="160"/>
      <c r="B482" s="160"/>
      <c r="C482" s="160"/>
      <c r="D482" s="160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4"/>
      <c r="P482" s="164"/>
      <c r="Q482" s="166"/>
      <c r="R482" s="160"/>
      <c r="S482" s="160"/>
      <c r="T482" s="160"/>
      <c r="U482" s="160"/>
      <c r="V482" s="160"/>
      <c r="W482" s="160"/>
      <c r="X482" s="160"/>
      <c r="Y482" s="160"/>
      <c r="Z482" s="160"/>
    </row>
    <row r="483" spans="1:26" ht="14.25" customHeight="1" x14ac:dyDescent="0.25">
      <c r="A483" s="160"/>
      <c r="B483" s="160"/>
      <c r="C483" s="160"/>
      <c r="D483" s="160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4"/>
      <c r="P483" s="164"/>
      <c r="Q483" s="166"/>
      <c r="R483" s="160"/>
      <c r="S483" s="160"/>
      <c r="T483" s="160"/>
      <c r="U483" s="160"/>
      <c r="V483" s="160"/>
      <c r="W483" s="160"/>
      <c r="X483" s="160"/>
      <c r="Y483" s="160"/>
      <c r="Z483" s="160"/>
    </row>
    <row r="484" spans="1:26" ht="14.25" customHeight="1" x14ac:dyDescent="0.25">
      <c r="A484" s="160"/>
      <c r="B484" s="160"/>
      <c r="C484" s="160"/>
      <c r="D484" s="160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4"/>
      <c r="P484" s="164"/>
      <c r="Q484" s="166"/>
      <c r="R484" s="160"/>
      <c r="S484" s="160"/>
      <c r="T484" s="160"/>
      <c r="U484" s="160"/>
      <c r="V484" s="160"/>
      <c r="W484" s="160"/>
      <c r="X484" s="160"/>
      <c r="Y484" s="160"/>
      <c r="Z484" s="160"/>
    </row>
    <row r="485" spans="1:26" ht="14.25" customHeight="1" x14ac:dyDescent="0.25">
      <c r="A485" s="160"/>
      <c r="B485" s="160"/>
      <c r="C485" s="160"/>
      <c r="D485" s="160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4"/>
      <c r="P485" s="164"/>
      <c r="Q485" s="166"/>
      <c r="R485" s="160"/>
      <c r="S485" s="160"/>
      <c r="T485" s="160"/>
      <c r="U485" s="160"/>
      <c r="V485" s="160"/>
      <c r="W485" s="160"/>
      <c r="X485" s="160"/>
      <c r="Y485" s="160"/>
      <c r="Z485" s="160"/>
    </row>
    <row r="486" spans="1:26" ht="14.25" customHeight="1" x14ac:dyDescent="0.25">
      <c r="A486" s="160"/>
      <c r="B486" s="160"/>
      <c r="C486" s="160"/>
      <c r="D486" s="160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4"/>
      <c r="P486" s="164"/>
      <c r="Q486" s="166"/>
      <c r="R486" s="160"/>
      <c r="S486" s="160"/>
      <c r="T486" s="160"/>
      <c r="U486" s="160"/>
      <c r="V486" s="160"/>
      <c r="W486" s="160"/>
      <c r="X486" s="160"/>
      <c r="Y486" s="160"/>
      <c r="Z486" s="160"/>
    </row>
    <row r="487" spans="1:26" ht="14.25" customHeight="1" x14ac:dyDescent="0.25">
      <c r="A487" s="160"/>
      <c r="B487" s="160"/>
      <c r="C487" s="160"/>
      <c r="D487" s="160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4"/>
      <c r="P487" s="164"/>
      <c r="Q487" s="166"/>
      <c r="R487" s="160"/>
      <c r="S487" s="160"/>
      <c r="T487" s="160"/>
      <c r="U487" s="160"/>
      <c r="V487" s="160"/>
      <c r="W487" s="160"/>
      <c r="X487" s="160"/>
      <c r="Y487" s="160"/>
      <c r="Z487" s="160"/>
    </row>
    <row r="488" spans="1:26" ht="14.25" customHeight="1" x14ac:dyDescent="0.25">
      <c r="A488" s="160"/>
      <c r="B488" s="160"/>
      <c r="C488" s="160"/>
      <c r="D488" s="160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4"/>
      <c r="P488" s="164"/>
      <c r="Q488" s="166"/>
      <c r="R488" s="160"/>
      <c r="S488" s="160"/>
      <c r="T488" s="160"/>
      <c r="U488" s="160"/>
      <c r="V488" s="160"/>
      <c r="W488" s="160"/>
      <c r="X488" s="160"/>
      <c r="Y488" s="160"/>
      <c r="Z488" s="160"/>
    </row>
    <row r="489" spans="1:26" ht="14.25" customHeight="1" x14ac:dyDescent="0.25">
      <c r="A489" s="160"/>
      <c r="B489" s="160"/>
      <c r="C489" s="160"/>
      <c r="D489" s="160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4"/>
      <c r="P489" s="164"/>
      <c r="Q489" s="166"/>
      <c r="R489" s="160"/>
      <c r="S489" s="160"/>
      <c r="T489" s="160"/>
      <c r="U489" s="160"/>
      <c r="V489" s="160"/>
      <c r="W489" s="160"/>
      <c r="X489" s="160"/>
      <c r="Y489" s="160"/>
      <c r="Z489" s="160"/>
    </row>
    <row r="490" spans="1:26" ht="14.25" customHeight="1" x14ac:dyDescent="0.25">
      <c r="A490" s="160"/>
      <c r="B490" s="160"/>
      <c r="C490" s="160"/>
      <c r="D490" s="160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4"/>
      <c r="P490" s="164"/>
      <c r="Q490" s="166"/>
      <c r="R490" s="160"/>
      <c r="S490" s="160"/>
      <c r="T490" s="160"/>
      <c r="U490" s="160"/>
      <c r="V490" s="160"/>
      <c r="W490" s="160"/>
      <c r="X490" s="160"/>
      <c r="Y490" s="160"/>
      <c r="Z490" s="160"/>
    </row>
    <row r="491" spans="1:26" ht="14.25" customHeight="1" x14ac:dyDescent="0.25">
      <c r="A491" s="160"/>
      <c r="B491" s="160"/>
      <c r="C491" s="160"/>
      <c r="D491" s="160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4"/>
      <c r="P491" s="164"/>
      <c r="Q491" s="166"/>
      <c r="R491" s="160"/>
      <c r="S491" s="160"/>
      <c r="T491" s="160"/>
      <c r="U491" s="160"/>
      <c r="V491" s="160"/>
      <c r="W491" s="160"/>
      <c r="X491" s="160"/>
      <c r="Y491" s="160"/>
      <c r="Z491" s="160"/>
    </row>
    <row r="492" spans="1:26" ht="14.25" customHeight="1" x14ac:dyDescent="0.25">
      <c r="A492" s="160"/>
      <c r="B492" s="160"/>
      <c r="C492" s="160"/>
      <c r="D492" s="160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4"/>
      <c r="P492" s="164"/>
      <c r="Q492" s="166"/>
      <c r="R492" s="160"/>
      <c r="S492" s="160"/>
      <c r="T492" s="160"/>
      <c r="U492" s="160"/>
      <c r="V492" s="160"/>
      <c r="W492" s="160"/>
      <c r="X492" s="160"/>
      <c r="Y492" s="160"/>
      <c r="Z492" s="160"/>
    </row>
    <row r="493" spans="1:26" ht="14.25" customHeight="1" x14ac:dyDescent="0.25">
      <c r="A493" s="160"/>
      <c r="B493" s="160"/>
      <c r="C493" s="160"/>
      <c r="D493" s="160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4"/>
      <c r="P493" s="164"/>
      <c r="Q493" s="166"/>
      <c r="R493" s="160"/>
      <c r="S493" s="160"/>
      <c r="T493" s="160"/>
      <c r="U493" s="160"/>
      <c r="V493" s="160"/>
      <c r="W493" s="160"/>
      <c r="X493" s="160"/>
      <c r="Y493" s="160"/>
      <c r="Z493" s="160"/>
    </row>
    <row r="494" spans="1:26" ht="14.25" customHeight="1" x14ac:dyDescent="0.25">
      <c r="A494" s="160"/>
      <c r="B494" s="160"/>
      <c r="C494" s="160"/>
      <c r="D494" s="160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4"/>
      <c r="P494" s="164"/>
      <c r="Q494" s="166"/>
      <c r="R494" s="160"/>
      <c r="S494" s="160"/>
      <c r="T494" s="160"/>
      <c r="U494" s="160"/>
      <c r="V494" s="160"/>
      <c r="W494" s="160"/>
      <c r="X494" s="160"/>
      <c r="Y494" s="160"/>
      <c r="Z494" s="160"/>
    </row>
    <row r="495" spans="1:26" ht="14.25" customHeight="1" x14ac:dyDescent="0.25">
      <c r="A495" s="160"/>
      <c r="B495" s="160"/>
      <c r="C495" s="160"/>
      <c r="D495" s="160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4"/>
      <c r="P495" s="164"/>
      <c r="Q495" s="166"/>
      <c r="R495" s="160"/>
      <c r="S495" s="160"/>
      <c r="T495" s="160"/>
      <c r="U495" s="160"/>
      <c r="V495" s="160"/>
      <c r="W495" s="160"/>
      <c r="X495" s="160"/>
      <c r="Y495" s="160"/>
      <c r="Z495" s="160"/>
    </row>
    <row r="496" spans="1:26" ht="14.25" customHeight="1" x14ac:dyDescent="0.25">
      <c r="A496" s="160"/>
      <c r="B496" s="160"/>
      <c r="C496" s="160"/>
      <c r="D496" s="160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4"/>
      <c r="P496" s="164"/>
      <c r="Q496" s="166"/>
      <c r="R496" s="160"/>
      <c r="S496" s="160"/>
      <c r="T496" s="160"/>
      <c r="U496" s="160"/>
      <c r="V496" s="160"/>
      <c r="W496" s="160"/>
      <c r="X496" s="160"/>
      <c r="Y496" s="160"/>
      <c r="Z496" s="160"/>
    </row>
    <row r="497" spans="1:26" ht="14.25" customHeight="1" x14ac:dyDescent="0.25">
      <c r="A497" s="160"/>
      <c r="B497" s="160"/>
      <c r="C497" s="160"/>
      <c r="D497" s="160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4"/>
      <c r="P497" s="164"/>
      <c r="Q497" s="166"/>
      <c r="R497" s="160"/>
      <c r="S497" s="160"/>
      <c r="T497" s="160"/>
      <c r="U497" s="160"/>
      <c r="V497" s="160"/>
      <c r="W497" s="160"/>
      <c r="X497" s="160"/>
      <c r="Y497" s="160"/>
      <c r="Z497" s="160"/>
    </row>
    <row r="498" spans="1:26" ht="14.25" customHeight="1" x14ac:dyDescent="0.25">
      <c r="A498" s="160"/>
      <c r="B498" s="160"/>
      <c r="C498" s="160"/>
      <c r="D498" s="160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4"/>
      <c r="P498" s="164"/>
      <c r="Q498" s="166"/>
      <c r="R498" s="160"/>
      <c r="S498" s="160"/>
      <c r="T498" s="160"/>
      <c r="U498" s="160"/>
      <c r="V498" s="160"/>
      <c r="W498" s="160"/>
      <c r="X498" s="160"/>
      <c r="Y498" s="160"/>
      <c r="Z498" s="160"/>
    </row>
    <row r="499" spans="1:26" ht="14.25" customHeight="1" x14ac:dyDescent="0.25">
      <c r="A499" s="160"/>
      <c r="B499" s="160"/>
      <c r="C499" s="160"/>
      <c r="D499" s="160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4"/>
      <c r="P499" s="164"/>
      <c r="Q499" s="166"/>
      <c r="R499" s="160"/>
      <c r="S499" s="160"/>
      <c r="T499" s="160"/>
      <c r="U499" s="160"/>
      <c r="V499" s="160"/>
      <c r="W499" s="160"/>
      <c r="X499" s="160"/>
      <c r="Y499" s="160"/>
      <c r="Z499" s="160"/>
    </row>
    <row r="500" spans="1:26" ht="14.25" customHeight="1" x14ac:dyDescent="0.25">
      <c r="A500" s="160"/>
      <c r="B500" s="160"/>
      <c r="C500" s="160"/>
      <c r="D500" s="160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4"/>
      <c r="P500" s="164"/>
      <c r="Q500" s="166"/>
      <c r="R500" s="160"/>
      <c r="S500" s="160"/>
      <c r="T500" s="160"/>
      <c r="U500" s="160"/>
      <c r="V500" s="160"/>
      <c r="W500" s="160"/>
      <c r="X500" s="160"/>
      <c r="Y500" s="160"/>
      <c r="Z500" s="160"/>
    </row>
    <row r="501" spans="1:26" ht="14.25" customHeight="1" x14ac:dyDescent="0.25">
      <c r="A501" s="160"/>
      <c r="B501" s="160"/>
      <c r="C501" s="160"/>
      <c r="D501" s="160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4"/>
      <c r="P501" s="164"/>
      <c r="Q501" s="166"/>
      <c r="R501" s="160"/>
      <c r="S501" s="160"/>
      <c r="T501" s="160"/>
      <c r="U501" s="160"/>
      <c r="V501" s="160"/>
      <c r="W501" s="160"/>
      <c r="X501" s="160"/>
      <c r="Y501" s="160"/>
      <c r="Z501" s="160"/>
    </row>
    <row r="502" spans="1:26" ht="14.25" customHeight="1" x14ac:dyDescent="0.25">
      <c r="A502" s="160"/>
      <c r="B502" s="160"/>
      <c r="C502" s="160"/>
      <c r="D502" s="160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4"/>
      <c r="P502" s="164"/>
      <c r="Q502" s="166"/>
      <c r="R502" s="160"/>
      <c r="S502" s="160"/>
      <c r="T502" s="160"/>
      <c r="U502" s="160"/>
      <c r="V502" s="160"/>
      <c r="W502" s="160"/>
      <c r="X502" s="160"/>
      <c r="Y502" s="160"/>
      <c r="Z502" s="160"/>
    </row>
    <row r="503" spans="1:26" ht="14.25" customHeight="1" x14ac:dyDescent="0.25">
      <c r="A503" s="160"/>
      <c r="B503" s="160"/>
      <c r="C503" s="160"/>
      <c r="D503" s="160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4"/>
      <c r="P503" s="164"/>
      <c r="Q503" s="166"/>
      <c r="R503" s="160"/>
      <c r="S503" s="160"/>
      <c r="T503" s="160"/>
      <c r="U503" s="160"/>
      <c r="V503" s="160"/>
      <c r="W503" s="160"/>
      <c r="X503" s="160"/>
      <c r="Y503" s="160"/>
      <c r="Z503" s="160"/>
    </row>
    <row r="504" spans="1:26" ht="14.25" customHeight="1" x14ac:dyDescent="0.25">
      <c r="A504" s="160"/>
      <c r="B504" s="160"/>
      <c r="C504" s="160"/>
      <c r="D504" s="160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4"/>
      <c r="P504" s="164"/>
      <c r="Q504" s="166"/>
      <c r="R504" s="160"/>
      <c r="S504" s="160"/>
      <c r="T504" s="160"/>
      <c r="U504" s="160"/>
      <c r="V504" s="160"/>
      <c r="W504" s="160"/>
      <c r="X504" s="160"/>
      <c r="Y504" s="160"/>
      <c r="Z504" s="160"/>
    </row>
    <row r="505" spans="1:26" ht="14.25" customHeight="1" x14ac:dyDescent="0.25">
      <c r="A505" s="160"/>
      <c r="B505" s="160"/>
      <c r="C505" s="160"/>
      <c r="D505" s="160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4"/>
      <c r="P505" s="164"/>
      <c r="Q505" s="166"/>
      <c r="R505" s="160"/>
      <c r="S505" s="160"/>
      <c r="T505" s="160"/>
      <c r="U505" s="160"/>
      <c r="V505" s="160"/>
      <c r="W505" s="160"/>
      <c r="X505" s="160"/>
      <c r="Y505" s="160"/>
      <c r="Z505" s="160"/>
    </row>
    <row r="506" spans="1:26" ht="14.25" customHeight="1" x14ac:dyDescent="0.25">
      <c r="A506" s="160"/>
      <c r="B506" s="160"/>
      <c r="C506" s="160"/>
      <c r="D506" s="160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4"/>
      <c r="P506" s="164"/>
      <c r="Q506" s="166"/>
      <c r="R506" s="160"/>
      <c r="S506" s="160"/>
      <c r="T506" s="160"/>
      <c r="U506" s="160"/>
      <c r="V506" s="160"/>
      <c r="W506" s="160"/>
      <c r="X506" s="160"/>
      <c r="Y506" s="160"/>
      <c r="Z506" s="160"/>
    </row>
    <row r="507" spans="1:26" ht="14.25" customHeight="1" x14ac:dyDescent="0.25">
      <c r="A507" s="160"/>
      <c r="B507" s="160"/>
      <c r="C507" s="160"/>
      <c r="D507" s="160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4"/>
      <c r="P507" s="164"/>
      <c r="Q507" s="166"/>
      <c r="R507" s="160"/>
      <c r="S507" s="160"/>
      <c r="T507" s="160"/>
      <c r="U507" s="160"/>
      <c r="V507" s="160"/>
      <c r="W507" s="160"/>
      <c r="X507" s="160"/>
      <c r="Y507" s="160"/>
      <c r="Z507" s="160"/>
    </row>
    <row r="508" spans="1:26" ht="14.25" customHeight="1" x14ac:dyDescent="0.25">
      <c r="A508" s="160"/>
      <c r="B508" s="160"/>
      <c r="C508" s="160"/>
      <c r="D508" s="160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4"/>
      <c r="P508" s="164"/>
      <c r="Q508" s="166"/>
      <c r="R508" s="160"/>
      <c r="S508" s="160"/>
      <c r="T508" s="160"/>
      <c r="U508" s="160"/>
      <c r="V508" s="160"/>
      <c r="W508" s="160"/>
      <c r="X508" s="160"/>
      <c r="Y508" s="160"/>
      <c r="Z508" s="160"/>
    </row>
    <row r="509" spans="1:26" ht="14.25" customHeight="1" x14ac:dyDescent="0.25">
      <c r="A509" s="160"/>
      <c r="B509" s="160"/>
      <c r="C509" s="160"/>
      <c r="D509" s="160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4"/>
      <c r="P509" s="164"/>
      <c r="Q509" s="166"/>
      <c r="R509" s="160"/>
      <c r="S509" s="160"/>
      <c r="T509" s="160"/>
      <c r="U509" s="160"/>
      <c r="V509" s="160"/>
      <c r="W509" s="160"/>
      <c r="X509" s="160"/>
      <c r="Y509" s="160"/>
      <c r="Z509" s="160"/>
    </row>
    <row r="510" spans="1:26" ht="14.25" customHeight="1" x14ac:dyDescent="0.25">
      <c r="A510" s="160"/>
      <c r="B510" s="160"/>
      <c r="C510" s="160"/>
      <c r="D510" s="160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4"/>
      <c r="P510" s="164"/>
      <c r="Q510" s="166"/>
      <c r="R510" s="160"/>
      <c r="S510" s="160"/>
      <c r="T510" s="160"/>
      <c r="U510" s="160"/>
      <c r="V510" s="160"/>
      <c r="W510" s="160"/>
      <c r="X510" s="160"/>
      <c r="Y510" s="160"/>
      <c r="Z510" s="160"/>
    </row>
    <row r="511" spans="1:26" ht="14.25" customHeight="1" x14ac:dyDescent="0.25">
      <c r="A511" s="160"/>
      <c r="B511" s="160"/>
      <c r="C511" s="160"/>
      <c r="D511" s="160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4"/>
      <c r="P511" s="164"/>
      <c r="Q511" s="166"/>
      <c r="R511" s="160"/>
      <c r="S511" s="160"/>
      <c r="T511" s="160"/>
      <c r="U511" s="160"/>
      <c r="V511" s="160"/>
      <c r="W511" s="160"/>
      <c r="X511" s="160"/>
      <c r="Y511" s="160"/>
      <c r="Z511" s="160"/>
    </row>
    <row r="512" spans="1:26" ht="14.25" customHeight="1" x14ac:dyDescent="0.25">
      <c r="A512" s="160"/>
      <c r="B512" s="160"/>
      <c r="C512" s="160"/>
      <c r="D512" s="160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4"/>
      <c r="P512" s="164"/>
      <c r="Q512" s="166"/>
      <c r="R512" s="160"/>
      <c r="S512" s="160"/>
      <c r="T512" s="160"/>
      <c r="U512" s="160"/>
      <c r="V512" s="160"/>
      <c r="W512" s="160"/>
      <c r="X512" s="160"/>
      <c r="Y512" s="160"/>
      <c r="Z512" s="160"/>
    </row>
    <row r="513" spans="1:26" ht="14.25" customHeight="1" x14ac:dyDescent="0.25">
      <c r="A513" s="160"/>
      <c r="B513" s="160"/>
      <c r="C513" s="160"/>
      <c r="D513" s="160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4"/>
      <c r="P513" s="164"/>
      <c r="Q513" s="166"/>
      <c r="R513" s="160"/>
      <c r="S513" s="160"/>
      <c r="T513" s="160"/>
      <c r="U513" s="160"/>
      <c r="V513" s="160"/>
      <c r="W513" s="160"/>
      <c r="X513" s="160"/>
      <c r="Y513" s="160"/>
      <c r="Z513" s="160"/>
    </row>
    <row r="514" spans="1:26" ht="14.25" customHeight="1" x14ac:dyDescent="0.25">
      <c r="A514" s="160"/>
      <c r="B514" s="160"/>
      <c r="C514" s="160"/>
      <c r="D514" s="160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4"/>
      <c r="P514" s="164"/>
      <c r="Q514" s="166"/>
      <c r="R514" s="160"/>
      <c r="S514" s="160"/>
      <c r="T514" s="160"/>
      <c r="U514" s="160"/>
      <c r="V514" s="160"/>
      <c r="W514" s="160"/>
      <c r="X514" s="160"/>
      <c r="Y514" s="160"/>
      <c r="Z514" s="160"/>
    </row>
    <row r="515" spans="1:26" ht="14.25" customHeight="1" x14ac:dyDescent="0.25">
      <c r="A515" s="160"/>
      <c r="B515" s="160"/>
      <c r="C515" s="160"/>
      <c r="D515" s="160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4"/>
      <c r="P515" s="164"/>
      <c r="Q515" s="166"/>
      <c r="R515" s="160"/>
      <c r="S515" s="160"/>
      <c r="T515" s="160"/>
      <c r="U515" s="160"/>
      <c r="V515" s="160"/>
      <c r="W515" s="160"/>
      <c r="X515" s="160"/>
      <c r="Y515" s="160"/>
      <c r="Z515" s="160"/>
    </row>
    <row r="516" spans="1:26" ht="14.25" customHeight="1" x14ac:dyDescent="0.25">
      <c r="A516" s="160"/>
      <c r="B516" s="160"/>
      <c r="C516" s="160"/>
      <c r="D516" s="160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4"/>
      <c r="P516" s="164"/>
      <c r="Q516" s="166"/>
      <c r="R516" s="160"/>
      <c r="S516" s="160"/>
      <c r="T516" s="160"/>
      <c r="U516" s="160"/>
      <c r="V516" s="160"/>
      <c r="W516" s="160"/>
      <c r="X516" s="160"/>
      <c r="Y516" s="160"/>
      <c r="Z516" s="160"/>
    </row>
    <row r="517" spans="1:26" ht="14.25" customHeight="1" x14ac:dyDescent="0.25">
      <c r="A517" s="160"/>
      <c r="B517" s="160"/>
      <c r="C517" s="160"/>
      <c r="D517" s="160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4"/>
      <c r="P517" s="164"/>
      <c r="Q517" s="166"/>
      <c r="R517" s="160"/>
      <c r="S517" s="160"/>
      <c r="T517" s="160"/>
      <c r="U517" s="160"/>
      <c r="V517" s="160"/>
      <c r="W517" s="160"/>
      <c r="X517" s="160"/>
      <c r="Y517" s="160"/>
      <c r="Z517" s="160"/>
    </row>
    <row r="518" spans="1:26" ht="14.25" customHeight="1" x14ac:dyDescent="0.25">
      <c r="A518" s="160"/>
      <c r="B518" s="160"/>
      <c r="C518" s="160"/>
      <c r="D518" s="160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4"/>
      <c r="P518" s="164"/>
      <c r="Q518" s="166"/>
      <c r="R518" s="160"/>
      <c r="S518" s="160"/>
      <c r="T518" s="160"/>
      <c r="U518" s="160"/>
      <c r="V518" s="160"/>
      <c r="W518" s="160"/>
      <c r="X518" s="160"/>
      <c r="Y518" s="160"/>
      <c r="Z518" s="160"/>
    </row>
    <row r="519" spans="1:26" ht="14.25" customHeight="1" x14ac:dyDescent="0.25">
      <c r="A519" s="160"/>
      <c r="B519" s="160"/>
      <c r="C519" s="160"/>
      <c r="D519" s="160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4"/>
      <c r="P519" s="164"/>
      <c r="Q519" s="166"/>
      <c r="R519" s="160"/>
      <c r="S519" s="160"/>
      <c r="T519" s="160"/>
      <c r="U519" s="160"/>
      <c r="V519" s="160"/>
      <c r="W519" s="160"/>
      <c r="X519" s="160"/>
      <c r="Y519" s="160"/>
      <c r="Z519" s="160"/>
    </row>
    <row r="520" spans="1:26" ht="14.25" customHeight="1" x14ac:dyDescent="0.25">
      <c r="A520" s="160"/>
      <c r="B520" s="160"/>
      <c r="C520" s="160"/>
      <c r="D520" s="160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4"/>
      <c r="P520" s="164"/>
      <c r="Q520" s="166"/>
      <c r="R520" s="160"/>
      <c r="S520" s="160"/>
      <c r="T520" s="160"/>
      <c r="U520" s="160"/>
      <c r="V520" s="160"/>
      <c r="W520" s="160"/>
      <c r="X520" s="160"/>
      <c r="Y520" s="160"/>
      <c r="Z520" s="160"/>
    </row>
    <row r="521" spans="1:26" ht="14.25" customHeight="1" x14ac:dyDescent="0.25">
      <c r="A521" s="160"/>
      <c r="B521" s="160"/>
      <c r="C521" s="160"/>
      <c r="D521" s="160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4"/>
      <c r="P521" s="164"/>
      <c r="Q521" s="166"/>
      <c r="R521" s="160"/>
      <c r="S521" s="160"/>
      <c r="T521" s="160"/>
      <c r="U521" s="160"/>
      <c r="V521" s="160"/>
      <c r="W521" s="160"/>
      <c r="X521" s="160"/>
      <c r="Y521" s="160"/>
      <c r="Z521" s="160"/>
    </row>
    <row r="522" spans="1:26" ht="14.25" customHeight="1" x14ac:dyDescent="0.25">
      <c r="A522" s="160"/>
      <c r="B522" s="160"/>
      <c r="C522" s="160"/>
      <c r="D522" s="160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4"/>
      <c r="P522" s="164"/>
      <c r="Q522" s="166"/>
      <c r="R522" s="160"/>
      <c r="S522" s="160"/>
      <c r="T522" s="160"/>
      <c r="U522" s="160"/>
      <c r="V522" s="160"/>
      <c r="W522" s="160"/>
      <c r="X522" s="160"/>
      <c r="Y522" s="160"/>
      <c r="Z522" s="160"/>
    </row>
    <row r="523" spans="1:26" ht="14.25" customHeight="1" x14ac:dyDescent="0.25">
      <c r="A523" s="160"/>
      <c r="B523" s="160"/>
      <c r="C523" s="160"/>
      <c r="D523" s="160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4"/>
      <c r="P523" s="164"/>
      <c r="Q523" s="166"/>
      <c r="R523" s="160"/>
      <c r="S523" s="160"/>
      <c r="T523" s="160"/>
      <c r="U523" s="160"/>
      <c r="V523" s="160"/>
      <c r="W523" s="160"/>
      <c r="X523" s="160"/>
      <c r="Y523" s="160"/>
      <c r="Z523" s="160"/>
    </row>
    <row r="524" spans="1:26" ht="14.25" customHeight="1" x14ac:dyDescent="0.25">
      <c r="A524" s="160"/>
      <c r="B524" s="160"/>
      <c r="C524" s="160"/>
      <c r="D524" s="160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4"/>
      <c r="P524" s="164"/>
      <c r="Q524" s="166"/>
      <c r="R524" s="160"/>
      <c r="S524" s="160"/>
      <c r="T524" s="160"/>
      <c r="U524" s="160"/>
      <c r="V524" s="160"/>
      <c r="W524" s="160"/>
      <c r="X524" s="160"/>
      <c r="Y524" s="160"/>
      <c r="Z524" s="160"/>
    </row>
    <row r="525" spans="1:26" ht="14.25" customHeight="1" x14ac:dyDescent="0.25">
      <c r="A525" s="160"/>
      <c r="B525" s="160"/>
      <c r="C525" s="160"/>
      <c r="D525" s="160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4"/>
      <c r="P525" s="164"/>
      <c r="Q525" s="166"/>
      <c r="R525" s="160"/>
      <c r="S525" s="160"/>
      <c r="T525" s="160"/>
      <c r="U525" s="160"/>
      <c r="V525" s="160"/>
      <c r="W525" s="160"/>
      <c r="X525" s="160"/>
      <c r="Y525" s="160"/>
      <c r="Z525" s="160"/>
    </row>
    <row r="526" spans="1:26" ht="14.25" customHeight="1" x14ac:dyDescent="0.25">
      <c r="A526" s="160"/>
      <c r="B526" s="160"/>
      <c r="C526" s="160"/>
      <c r="D526" s="160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4"/>
      <c r="P526" s="164"/>
      <c r="Q526" s="166"/>
      <c r="R526" s="160"/>
      <c r="S526" s="160"/>
      <c r="T526" s="160"/>
      <c r="U526" s="160"/>
      <c r="V526" s="160"/>
      <c r="W526" s="160"/>
      <c r="X526" s="160"/>
      <c r="Y526" s="160"/>
      <c r="Z526" s="160"/>
    </row>
    <row r="527" spans="1:26" ht="14.25" customHeight="1" x14ac:dyDescent="0.25">
      <c r="A527" s="160"/>
      <c r="B527" s="160"/>
      <c r="C527" s="160"/>
      <c r="D527" s="160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4"/>
      <c r="P527" s="164"/>
      <c r="Q527" s="166"/>
      <c r="R527" s="160"/>
      <c r="S527" s="160"/>
      <c r="T527" s="160"/>
      <c r="U527" s="160"/>
      <c r="V527" s="160"/>
      <c r="W527" s="160"/>
      <c r="X527" s="160"/>
      <c r="Y527" s="160"/>
      <c r="Z527" s="160"/>
    </row>
    <row r="528" spans="1:26" ht="14.25" customHeight="1" x14ac:dyDescent="0.25">
      <c r="A528" s="160"/>
      <c r="B528" s="160"/>
      <c r="C528" s="160"/>
      <c r="D528" s="160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4"/>
      <c r="P528" s="164"/>
      <c r="Q528" s="166"/>
      <c r="R528" s="160"/>
      <c r="S528" s="160"/>
      <c r="T528" s="160"/>
      <c r="U528" s="160"/>
      <c r="V528" s="160"/>
      <c r="W528" s="160"/>
      <c r="X528" s="160"/>
      <c r="Y528" s="160"/>
      <c r="Z528" s="160"/>
    </row>
    <row r="529" spans="1:26" ht="14.25" customHeight="1" x14ac:dyDescent="0.25">
      <c r="A529" s="160"/>
      <c r="B529" s="160"/>
      <c r="C529" s="160"/>
      <c r="D529" s="160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4"/>
      <c r="P529" s="164"/>
      <c r="Q529" s="166"/>
      <c r="R529" s="160"/>
      <c r="S529" s="160"/>
      <c r="T529" s="160"/>
      <c r="U529" s="160"/>
      <c r="V529" s="160"/>
      <c r="W529" s="160"/>
      <c r="X529" s="160"/>
      <c r="Y529" s="160"/>
      <c r="Z529" s="160"/>
    </row>
    <row r="530" spans="1:26" ht="14.25" customHeight="1" x14ac:dyDescent="0.25">
      <c r="A530" s="160"/>
      <c r="B530" s="160"/>
      <c r="C530" s="160"/>
      <c r="D530" s="160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4"/>
      <c r="P530" s="164"/>
      <c r="Q530" s="166"/>
      <c r="R530" s="160"/>
      <c r="S530" s="160"/>
      <c r="T530" s="160"/>
      <c r="U530" s="160"/>
      <c r="V530" s="160"/>
      <c r="W530" s="160"/>
      <c r="X530" s="160"/>
      <c r="Y530" s="160"/>
      <c r="Z530" s="160"/>
    </row>
    <row r="531" spans="1:26" ht="14.25" customHeight="1" x14ac:dyDescent="0.25">
      <c r="A531" s="160"/>
      <c r="B531" s="160"/>
      <c r="C531" s="160"/>
      <c r="D531" s="160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4"/>
      <c r="P531" s="164"/>
      <c r="Q531" s="166"/>
      <c r="R531" s="160"/>
      <c r="S531" s="160"/>
      <c r="T531" s="160"/>
      <c r="U531" s="160"/>
      <c r="V531" s="160"/>
      <c r="W531" s="160"/>
      <c r="X531" s="160"/>
      <c r="Y531" s="160"/>
      <c r="Z531" s="160"/>
    </row>
    <row r="532" spans="1:26" ht="14.25" customHeight="1" x14ac:dyDescent="0.25">
      <c r="A532" s="160"/>
      <c r="B532" s="160"/>
      <c r="C532" s="160"/>
      <c r="D532" s="160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4"/>
      <c r="P532" s="164"/>
      <c r="Q532" s="166"/>
      <c r="R532" s="160"/>
      <c r="S532" s="160"/>
      <c r="T532" s="160"/>
      <c r="U532" s="160"/>
      <c r="V532" s="160"/>
      <c r="W532" s="160"/>
      <c r="X532" s="160"/>
      <c r="Y532" s="160"/>
      <c r="Z532" s="160"/>
    </row>
    <row r="533" spans="1:26" ht="14.25" customHeight="1" x14ac:dyDescent="0.25">
      <c r="A533" s="160"/>
      <c r="B533" s="160"/>
      <c r="C533" s="160"/>
      <c r="D533" s="160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4"/>
      <c r="P533" s="164"/>
      <c r="Q533" s="166"/>
      <c r="R533" s="160"/>
      <c r="S533" s="160"/>
      <c r="T533" s="160"/>
      <c r="U533" s="160"/>
      <c r="V533" s="160"/>
      <c r="W533" s="160"/>
      <c r="X533" s="160"/>
      <c r="Y533" s="160"/>
      <c r="Z533" s="160"/>
    </row>
    <row r="534" spans="1:26" ht="14.25" customHeight="1" x14ac:dyDescent="0.25">
      <c r="A534" s="160"/>
      <c r="B534" s="160"/>
      <c r="C534" s="160"/>
      <c r="D534" s="160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4"/>
      <c r="P534" s="164"/>
      <c r="Q534" s="166"/>
      <c r="R534" s="160"/>
      <c r="S534" s="160"/>
      <c r="T534" s="160"/>
      <c r="U534" s="160"/>
      <c r="V534" s="160"/>
      <c r="W534" s="160"/>
      <c r="X534" s="160"/>
      <c r="Y534" s="160"/>
      <c r="Z534" s="160"/>
    </row>
    <row r="535" spans="1:26" ht="14.25" customHeight="1" x14ac:dyDescent="0.25">
      <c r="A535" s="160"/>
      <c r="B535" s="160"/>
      <c r="C535" s="160"/>
      <c r="D535" s="160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4"/>
      <c r="P535" s="164"/>
      <c r="Q535" s="166"/>
      <c r="R535" s="160"/>
      <c r="S535" s="160"/>
      <c r="T535" s="160"/>
      <c r="U535" s="160"/>
      <c r="V535" s="160"/>
      <c r="W535" s="160"/>
      <c r="X535" s="160"/>
      <c r="Y535" s="160"/>
      <c r="Z535" s="160"/>
    </row>
    <row r="536" spans="1:26" ht="14.25" customHeight="1" x14ac:dyDescent="0.25">
      <c r="A536" s="160"/>
      <c r="B536" s="160"/>
      <c r="C536" s="160"/>
      <c r="D536" s="160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4"/>
      <c r="P536" s="164"/>
      <c r="Q536" s="166"/>
      <c r="R536" s="160"/>
      <c r="S536" s="160"/>
      <c r="T536" s="160"/>
      <c r="U536" s="160"/>
      <c r="V536" s="160"/>
      <c r="W536" s="160"/>
      <c r="X536" s="160"/>
      <c r="Y536" s="160"/>
      <c r="Z536" s="160"/>
    </row>
    <row r="537" spans="1:26" ht="14.25" customHeight="1" x14ac:dyDescent="0.25">
      <c r="A537" s="160"/>
      <c r="B537" s="160"/>
      <c r="C537" s="160"/>
      <c r="D537" s="160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4"/>
      <c r="P537" s="164"/>
      <c r="Q537" s="166"/>
      <c r="R537" s="160"/>
      <c r="S537" s="160"/>
      <c r="T537" s="160"/>
      <c r="U537" s="160"/>
      <c r="V537" s="160"/>
      <c r="W537" s="160"/>
      <c r="X537" s="160"/>
      <c r="Y537" s="160"/>
      <c r="Z537" s="160"/>
    </row>
    <row r="538" spans="1:26" ht="14.25" customHeight="1" x14ac:dyDescent="0.25">
      <c r="A538" s="160"/>
      <c r="B538" s="160"/>
      <c r="C538" s="160"/>
      <c r="D538" s="160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4"/>
      <c r="P538" s="164"/>
      <c r="Q538" s="166"/>
      <c r="R538" s="160"/>
      <c r="S538" s="160"/>
      <c r="T538" s="160"/>
      <c r="U538" s="160"/>
      <c r="V538" s="160"/>
      <c r="W538" s="160"/>
      <c r="X538" s="160"/>
      <c r="Y538" s="160"/>
      <c r="Z538" s="160"/>
    </row>
    <row r="539" spans="1:26" ht="14.25" customHeight="1" x14ac:dyDescent="0.25">
      <c r="A539" s="160"/>
      <c r="B539" s="160"/>
      <c r="C539" s="160"/>
      <c r="D539" s="160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4"/>
      <c r="P539" s="164"/>
      <c r="Q539" s="166"/>
      <c r="R539" s="160"/>
      <c r="S539" s="160"/>
      <c r="T539" s="160"/>
      <c r="U539" s="160"/>
      <c r="V539" s="160"/>
      <c r="W539" s="160"/>
      <c r="X539" s="160"/>
      <c r="Y539" s="160"/>
      <c r="Z539" s="160"/>
    </row>
    <row r="540" spans="1:26" ht="14.25" customHeight="1" x14ac:dyDescent="0.25">
      <c r="A540" s="160"/>
      <c r="B540" s="160"/>
      <c r="C540" s="160"/>
      <c r="D540" s="160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4"/>
      <c r="P540" s="164"/>
      <c r="Q540" s="166"/>
      <c r="R540" s="160"/>
      <c r="S540" s="160"/>
      <c r="T540" s="160"/>
      <c r="U540" s="160"/>
      <c r="V540" s="160"/>
      <c r="W540" s="160"/>
      <c r="X540" s="160"/>
      <c r="Y540" s="160"/>
      <c r="Z540" s="160"/>
    </row>
    <row r="541" spans="1:26" ht="14.25" customHeight="1" x14ac:dyDescent="0.25">
      <c r="A541" s="160"/>
      <c r="B541" s="160"/>
      <c r="C541" s="160"/>
      <c r="D541" s="160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4"/>
      <c r="P541" s="164"/>
      <c r="Q541" s="166"/>
      <c r="R541" s="160"/>
      <c r="S541" s="160"/>
      <c r="T541" s="160"/>
      <c r="U541" s="160"/>
      <c r="V541" s="160"/>
      <c r="W541" s="160"/>
      <c r="X541" s="160"/>
      <c r="Y541" s="160"/>
      <c r="Z541" s="160"/>
    </row>
    <row r="542" spans="1:26" ht="14.25" customHeight="1" x14ac:dyDescent="0.25">
      <c r="A542" s="160"/>
      <c r="B542" s="160"/>
      <c r="C542" s="160"/>
      <c r="D542" s="160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4"/>
      <c r="P542" s="164"/>
      <c r="Q542" s="166"/>
      <c r="R542" s="160"/>
      <c r="S542" s="160"/>
      <c r="T542" s="160"/>
      <c r="U542" s="160"/>
      <c r="V542" s="160"/>
      <c r="W542" s="160"/>
      <c r="X542" s="160"/>
      <c r="Y542" s="160"/>
      <c r="Z542" s="160"/>
    </row>
    <row r="543" spans="1:26" ht="14.25" customHeight="1" x14ac:dyDescent="0.25">
      <c r="A543" s="160"/>
      <c r="B543" s="160"/>
      <c r="C543" s="160"/>
      <c r="D543" s="160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4"/>
      <c r="P543" s="164"/>
      <c r="Q543" s="166"/>
      <c r="R543" s="160"/>
      <c r="S543" s="160"/>
      <c r="T543" s="160"/>
      <c r="U543" s="160"/>
      <c r="V543" s="160"/>
      <c r="W543" s="160"/>
      <c r="X543" s="160"/>
      <c r="Y543" s="160"/>
      <c r="Z543" s="160"/>
    </row>
    <row r="544" spans="1:26" ht="14.25" customHeight="1" x14ac:dyDescent="0.25">
      <c r="A544" s="160"/>
      <c r="B544" s="160"/>
      <c r="C544" s="160"/>
      <c r="D544" s="160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4"/>
      <c r="P544" s="164"/>
      <c r="Q544" s="166"/>
      <c r="R544" s="160"/>
      <c r="S544" s="160"/>
      <c r="T544" s="160"/>
      <c r="U544" s="160"/>
      <c r="V544" s="160"/>
      <c r="W544" s="160"/>
      <c r="X544" s="160"/>
      <c r="Y544" s="160"/>
      <c r="Z544" s="160"/>
    </row>
    <row r="545" spans="1:26" ht="14.25" customHeight="1" x14ac:dyDescent="0.25">
      <c r="A545" s="160"/>
      <c r="B545" s="160"/>
      <c r="C545" s="160"/>
      <c r="D545" s="160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4"/>
      <c r="P545" s="164"/>
      <c r="Q545" s="166"/>
      <c r="R545" s="160"/>
      <c r="S545" s="160"/>
      <c r="T545" s="160"/>
      <c r="U545" s="160"/>
      <c r="V545" s="160"/>
      <c r="W545" s="160"/>
      <c r="X545" s="160"/>
      <c r="Y545" s="160"/>
      <c r="Z545" s="160"/>
    </row>
    <row r="546" spans="1:26" ht="14.25" customHeight="1" x14ac:dyDescent="0.25">
      <c r="A546" s="160"/>
      <c r="B546" s="160"/>
      <c r="C546" s="160"/>
      <c r="D546" s="160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4"/>
      <c r="P546" s="164"/>
      <c r="Q546" s="166"/>
      <c r="R546" s="160"/>
      <c r="S546" s="160"/>
      <c r="T546" s="160"/>
      <c r="U546" s="160"/>
      <c r="V546" s="160"/>
      <c r="W546" s="160"/>
      <c r="X546" s="160"/>
      <c r="Y546" s="160"/>
      <c r="Z546" s="160"/>
    </row>
    <row r="547" spans="1:26" ht="14.25" customHeight="1" x14ac:dyDescent="0.25">
      <c r="A547" s="160"/>
      <c r="B547" s="160"/>
      <c r="C547" s="160"/>
      <c r="D547" s="160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4"/>
      <c r="P547" s="164"/>
      <c r="Q547" s="166"/>
      <c r="R547" s="160"/>
      <c r="S547" s="160"/>
      <c r="T547" s="160"/>
      <c r="U547" s="160"/>
      <c r="V547" s="160"/>
      <c r="W547" s="160"/>
      <c r="X547" s="160"/>
      <c r="Y547" s="160"/>
      <c r="Z547" s="160"/>
    </row>
    <row r="548" spans="1:26" ht="14.25" customHeight="1" x14ac:dyDescent="0.25">
      <c r="A548" s="160"/>
      <c r="B548" s="160"/>
      <c r="C548" s="160"/>
      <c r="D548" s="160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4"/>
      <c r="P548" s="164"/>
      <c r="Q548" s="166"/>
      <c r="R548" s="160"/>
      <c r="S548" s="160"/>
      <c r="T548" s="160"/>
      <c r="U548" s="160"/>
      <c r="V548" s="160"/>
      <c r="W548" s="160"/>
      <c r="X548" s="160"/>
      <c r="Y548" s="160"/>
      <c r="Z548" s="160"/>
    </row>
    <row r="549" spans="1:26" ht="14.25" customHeight="1" x14ac:dyDescent="0.25">
      <c r="A549" s="160"/>
      <c r="B549" s="160"/>
      <c r="C549" s="160"/>
      <c r="D549" s="160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4"/>
      <c r="P549" s="164"/>
      <c r="Q549" s="166"/>
      <c r="R549" s="160"/>
      <c r="S549" s="160"/>
      <c r="T549" s="160"/>
      <c r="U549" s="160"/>
      <c r="V549" s="160"/>
      <c r="W549" s="160"/>
      <c r="X549" s="160"/>
      <c r="Y549" s="160"/>
      <c r="Z549" s="160"/>
    </row>
    <row r="550" spans="1:26" ht="14.25" customHeight="1" x14ac:dyDescent="0.25">
      <c r="A550" s="160"/>
      <c r="B550" s="160"/>
      <c r="C550" s="160"/>
      <c r="D550" s="160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4"/>
      <c r="P550" s="164"/>
      <c r="Q550" s="166"/>
      <c r="R550" s="160"/>
      <c r="S550" s="160"/>
      <c r="T550" s="160"/>
      <c r="U550" s="160"/>
      <c r="V550" s="160"/>
      <c r="W550" s="160"/>
      <c r="X550" s="160"/>
      <c r="Y550" s="160"/>
      <c r="Z550" s="160"/>
    </row>
    <row r="551" spans="1:26" ht="14.25" customHeight="1" x14ac:dyDescent="0.25">
      <c r="A551" s="160"/>
      <c r="B551" s="160"/>
      <c r="C551" s="160"/>
      <c r="D551" s="160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4"/>
      <c r="P551" s="164"/>
      <c r="Q551" s="166"/>
      <c r="R551" s="160"/>
      <c r="S551" s="160"/>
      <c r="T551" s="160"/>
      <c r="U551" s="160"/>
      <c r="V551" s="160"/>
      <c r="W551" s="160"/>
      <c r="X551" s="160"/>
      <c r="Y551" s="160"/>
      <c r="Z551" s="160"/>
    </row>
    <row r="552" spans="1:26" ht="14.25" customHeight="1" x14ac:dyDescent="0.25">
      <c r="A552" s="160"/>
      <c r="B552" s="160"/>
      <c r="C552" s="160"/>
      <c r="D552" s="160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4"/>
      <c r="P552" s="164"/>
      <c r="Q552" s="166"/>
      <c r="R552" s="160"/>
      <c r="S552" s="160"/>
      <c r="T552" s="160"/>
      <c r="U552" s="160"/>
      <c r="V552" s="160"/>
      <c r="W552" s="160"/>
      <c r="X552" s="160"/>
      <c r="Y552" s="160"/>
      <c r="Z552" s="160"/>
    </row>
    <row r="553" spans="1:26" ht="14.25" customHeight="1" x14ac:dyDescent="0.25">
      <c r="A553" s="160"/>
      <c r="B553" s="160"/>
      <c r="C553" s="160"/>
      <c r="D553" s="160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4"/>
      <c r="P553" s="164"/>
      <c r="Q553" s="166"/>
      <c r="R553" s="160"/>
      <c r="S553" s="160"/>
      <c r="T553" s="160"/>
      <c r="U553" s="160"/>
      <c r="V553" s="160"/>
      <c r="W553" s="160"/>
      <c r="X553" s="160"/>
      <c r="Y553" s="160"/>
      <c r="Z553" s="160"/>
    </row>
    <row r="554" spans="1:26" ht="14.25" customHeight="1" x14ac:dyDescent="0.25">
      <c r="A554" s="160"/>
      <c r="B554" s="160"/>
      <c r="C554" s="160"/>
      <c r="D554" s="160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4"/>
      <c r="P554" s="164"/>
      <c r="Q554" s="166"/>
      <c r="R554" s="160"/>
      <c r="S554" s="160"/>
      <c r="T554" s="160"/>
      <c r="U554" s="160"/>
      <c r="V554" s="160"/>
      <c r="W554" s="160"/>
      <c r="X554" s="160"/>
      <c r="Y554" s="160"/>
      <c r="Z554" s="160"/>
    </row>
    <row r="555" spans="1:26" ht="14.25" customHeight="1" x14ac:dyDescent="0.25">
      <c r="A555" s="160"/>
      <c r="B555" s="160"/>
      <c r="C555" s="160"/>
      <c r="D555" s="160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4"/>
      <c r="P555" s="164"/>
      <c r="Q555" s="166"/>
      <c r="R555" s="160"/>
      <c r="S555" s="160"/>
      <c r="T555" s="160"/>
      <c r="U555" s="160"/>
      <c r="V555" s="160"/>
      <c r="W555" s="160"/>
      <c r="X555" s="160"/>
      <c r="Y555" s="160"/>
      <c r="Z555" s="160"/>
    </row>
    <row r="556" spans="1:26" ht="14.25" customHeight="1" x14ac:dyDescent="0.25">
      <c r="A556" s="160"/>
      <c r="B556" s="160"/>
      <c r="C556" s="160"/>
      <c r="D556" s="160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4"/>
      <c r="P556" s="164"/>
      <c r="Q556" s="166"/>
      <c r="R556" s="160"/>
      <c r="S556" s="160"/>
      <c r="T556" s="160"/>
      <c r="U556" s="160"/>
      <c r="V556" s="160"/>
      <c r="W556" s="160"/>
      <c r="X556" s="160"/>
      <c r="Y556" s="160"/>
      <c r="Z556" s="160"/>
    </row>
    <row r="557" spans="1:26" ht="14.25" customHeight="1" x14ac:dyDescent="0.25">
      <c r="A557" s="160"/>
      <c r="B557" s="160"/>
      <c r="C557" s="160"/>
      <c r="D557" s="160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4"/>
      <c r="P557" s="164"/>
      <c r="Q557" s="166"/>
      <c r="R557" s="160"/>
      <c r="S557" s="160"/>
      <c r="T557" s="160"/>
      <c r="U557" s="160"/>
      <c r="V557" s="160"/>
      <c r="W557" s="160"/>
      <c r="X557" s="160"/>
      <c r="Y557" s="160"/>
      <c r="Z557" s="160"/>
    </row>
    <row r="558" spans="1:26" ht="14.25" customHeight="1" x14ac:dyDescent="0.25">
      <c r="A558" s="160"/>
      <c r="B558" s="160"/>
      <c r="C558" s="160"/>
      <c r="D558" s="160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4"/>
      <c r="P558" s="164"/>
      <c r="Q558" s="166"/>
      <c r="R558" s="160"/>
      <c r="S558" s="160"/>
      <c r="T558" s="160"/>
      <c r="U558" s="160"/>
      <c r="V558" s="160"/>
      <c r="W558" s="160"/>
      <c r="X558" s="160"/>
      <c r="Y558" s="160"/>
      <c r="Z558" s="160"/>
    </row>
    <row r="559" spans="1:26" ht="14.25" customHeight="1" x14ac:dyDescent="0.25">
      <c r="A559" s="160"/>
      <c r="B559" s="160"/>
      <c r="C559" s="160"/>
      <c r="D559" s="160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4"/>
      <c r="P559" s="164"/>
      <c r="Q559" s="166"/>
      <c r="R559" s="160"/>
      <c r="S559" s="160"/>
      <c r="T559" s="160"/>
      <c r="U559" s="160"/>
      <c r="V559" s="160"/>
      <c r="W559" s="160"/>
      <c r="X559" s="160"/>
      <c r="Y559" s="160"/>
      <c r="Z559" s="160"/>
    </row>
    <row r="560" spans="1:26" ht="14.25" customHeight="1" x14ac:dyDescent="0.25">
      <c r="A560" s="160"/>
      <c r="B560" s="160"/>
      <c r="C560" s="160"/>
      <c r="D560" s="160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4"/>
      <c r="P560" s="164"/>
      <c r="Q560" s="166"/>
      <c r="R560" s="160"/>
      <c r="S560" s="160"/>
      <c r="T560" s="160"/>
      <c r="U560" s="160"/>
      <c r="V560" s="160"/>
      <c r="W560" s="160"/>
      <c r="X560" s="160"/>
      <c r="Y560" s="160"/>
      <c r="Z560" s="160"/>
    </row>
    <row r="561" spans="1:26" ht="14.25" customHeight="1" x14ac:dyDescent="0.25">
      <c r="A561" s="160"/>
      <c r="B561" s="160"/>
      <c r="C561" s="160"/>
      <c r="D561" s="160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4"/>
      <c r="P561" s="164"/>
      <c r="Q561" s="166"/>
      <c r="R561" s="160"/>
      <c r="S561" s="160"/>
      <c r="T561" s="160"/>
      <c r="U561" s="160"/>
      <c r="V561" s="160"/>
      <c r="W561" s="160"/>
      <c r="X561" s="160"/>
      <c r="Y561" s="160"/>
      <c r="Z561" s="160"/>
    </row>
    <row r="562" spans="1:26" ht="14.25" customHeight="1" x14ac:dyDescent="0.25">
      <c r="A562" s="160"/>
      <c r="B562" s="160"/>
      <c r="C562" s="160"/>
      <c r="D562" s="160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4"/>
      <c r="P562" s="164"/>
      <c r="Q562" s="166"/>
      <c r="R562" s="160"/>
      <c r="S562" s="160"/>
      <c r="T562" s="160"/>
      <c r="U562" s="160"/>
      <c r="V562" s="160"/>
      <c r="W562" s="160"/>
      <c r="X562" s="160"/>
      <c r="Y562" s="160"/>
      <c r="Z562" s="160"/>
    </row>
    <row r="563" spans="1:26" ht="14.25" customHeight="1" x14ac:dyDescent="0.25">
      <c r="A563" s="160"/>
      <c r="B563" s="160"/>
      <c r="C563" s="160"/>
      <c r="D563" s="160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4"/>
      <c r="P563" s="164"/>
      <c r="Q563" s="166"/>
      <c r="R563" s="160"/>
      <c r="S563" s="160"/>
      <c r="T563" s="160"/>
      <c r="U563" s="160"/>
      <c r="V563" s="160"/>
      <c r="W563" s="160"/>
      <c r="X563" s="160"/>
      <c r="Y563" s="160"/>
      <c r="Z563" s="160"/>
    </row>
    <row r="564" spans="1:26" ht="14.25" customHeight="1" x14ac:dyDescent="0.25">
      <c r="A564" s="160"/>
      <c r="B564" s="160"/>
      <c r="C564" s="160"/>
      <c r="D564" s="160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4"/>
      <c r="P564" s="164"/>
      <c r="Q564" s="166"/>
      <c r="R564" s="160"/>
      <c r="S564" s="160"/>
      <c r="T564" s="160"/>
      <c r="U564" s="160"/>
      <c r="V564" s="160"/>
      <c r="W564" s="160"/>
      <c r="X564" s="160"/>
      <c r="Y564" s="160"/>
      <c r="Z564" s="160"/>
    </row>
    <row r="565" spans="1:26" ht="14.25" customHeight="1" x14ac:dyDescent="0.25">
      <c r="A565" s="160"/>
      <c r="B565" s="160"/>
      <c r="C565" s="160"/>
      <c r="D565" s="160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4"/>
      <c r="P565" s="164"/>
      <c r="Q565" s="166"/>
      <c r="R565" s="160"/>
      <c r="S565" s="160"/>
      <c r="T565" s="160"/>
      <c r="U565" s="160"/>
      <c r="V565" s="160"/>
      <c r="W565" s="160"/>
      <c r="X565" s="160"/>
      <c r="Y565" s="160"/>
      <c r="Z565" s="160"/>
    </row>
    <row r="566" spans="1:26" ht="14.25" customHeight="1" x14ac:dyDescent="0.25">
      <c r="A566" s="160"/>
      <c r="B566" s="160"/>
      <c r="C566" s="160"/>
      <c r="D566" s="160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4"/>
      <c r="P566" s="164"/>
      <c r="Q566" s="166"/>
      <c r="R566" s="160"/>
      <c r="S566" s="160"/>
      <c r="T566" s="160"/>
      <c r="U566" s="160"/>
      <c r="V566" s="160"/>
      <c r="W566" s="160"/>
      <c r="X566" s="160"/>
      <c r="Y566" s="160"/>
      <c r="Z566" s="160"/>
    </row>
    <row r="567" spans="1:26" ht="14.25" customHeight="1" x14ac:dyDescent="0.25">
      <c r="A567" s="160"/>
      <c r="B567" s="160"/>
      <c r="C567" s="160"/>
      <c r="D567" s="160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4"/>
      <c r="P567" s="164"/>
      <c r="Q567" s="166"/>
      <c r="R567" s="160"/>
      <c r="S567" s="160"/>
      <c r="T567" s="160"/>
      <c r="U567" s="160"/>
      <c r="V567" s="160"/>
      <c r="W567" s="160"/>
      <c r="X567" s="160"/>
      <c r="Y567" s="160"/>
      <c r="Z567" s="160"/>
    </row>
    <row r="568" spans="1:26" ht="14.25" customHeight="1" x14ac:dyDescent="0.25">
      <c r="A568" s="160"/>
      <c r="B568" s="160"/>
      <c r="C568" s="160"/>
      <c r="D568" s="160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4"/>
      <c r="P568" s="164"/>
      <c r="Q568" s="166"/>
      <c r="R568" s="160"/>
      <c r="S568" s="160"/>
      <c r="T568" s="160"/>
      <c r="U568" s="160"/>
      <c r="V568" s="160"/>
      <c r="W568" s="160"/>
      <c r="X568" s="160"/>
      <c r="Y568" s="160"/>
      <c r="Z568" s="160"/>
    </row>
    <row r="569" spans="1:26" ht="14.25" customHeight="1" x14ac:dyDescent="0.25">
      <c r="A569" s="160"/>
      <c r="B569" s="160"/>
      <c r="C569" s="160"/>
      <c r="D569" s="160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4"/>
      <c r="P569" s="164"/>
      <c r="Q569" s="166"/>
      <c r="R569" s="160"/>
      <c r="S569" s="160"/>
      <c r="T569" s="160"/>
      <c r="U569" s="160"/>
      <c r="V569" s="160"/>
      <c r="W569" s="160"/>
      <c r="X569" s="160"/>
      <c r="Y569" s="160"/>
      <c r="Z569" s="160"/>
    </row>
    <row r="570" spans="1:26" ht="14.25" customHeight="1" x14ac:dyDescent="0.25">
      <c r="A570" s="160"/>
      <c r="B570" s="160"/>
      <c r="C570" s="160"/>
      <c r="D570" s="160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4"/>
      <c r="P570" s="164"/>
      <c r="Q570" s="166"/>
      <c r="R570" s="160"/>
      <c r="S570" s="160"/>
      <c r="T570" s="160"/>
      <c r="U570" s="160"/>
      <c r="V570" s="160"/>
      <c r="W570" s="160"/>
      <c r="X570" s="160"/>
      <c r="Y570" s="160"/>
      <c r="Z570" s="160"/>
    </row>
    <row r="571" spans="1:26" ht="14.25" customHeight="1" x14ac:dyDescent="0.25">
      <c r="A571" s="160"/>
      <c r="B571" s="160"/>
      <c r="C571" s="160"/>
      <c r="D571" s="160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4"/>
      <c r="P571" s="164"/>
      <c r="Q571" s="166"/>
      <c r="R571" s="160"/>
      <c r="S571" s="160"/>
      <c r="T571" s="160"/>
      <c r="U571" s="160"/>
      <c r="V571" s="160"/>
      <c r="W571" s="160"/>
      <c r="X571" s="160"/>
      <c r="Y571" s="160"/>
      <c r="Z571" s="160"/>
    </row>
    <row r="572" spans="1:26" ht="14.25" customHeight="1" x14ac:dyDescent="0.25">
      <c r="A572" s="160"/>
      <c r="B572" s="160"/>
      <c r="C572" s="160"/>
      <c r="D572" s="160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4"/>
      <c r="P572" s="164"/>
      <c r="Q572" s="166"/>
      <c r="R572" s="160"/>
      <c r="S572" s="160"/>
      <c r="T572" s="160"/>
      <c r="U572" s="160"/>
      <c r="V572" s="160"/>
      <c r="W572" s="160"/>
      <c r="X572" s="160"/>
      <c r="Y572" s="160"/>
      <c r="Z572" s="160"/>
    </row>
    <row r="573" spans="1:26" ht="14.25" customHeight="1" x14ac:dyDescent="0.25">
      <c r="A573" s="160"/>
      <c r="B573" s="160"/>
      <c r="C573" s="160"/>
      <c r="D573" s="160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4"/>
      <c r="P573" s="164"/>
      <c r="Q573" s="166"/>
      <c r="R573" s="160"/>
      <c r="S573" s="160"/>
      <c r="T573" s="160"/>
      <c r="U573" s="160"/>
      <c r="V573" s="160"/>
      <c r="W573" s="160"/>
      <c r="X573" s="160"/>
      <c r="Y573" s="160"/>
      <c r="Z573" s="160"/>
    </row>
    <row r="574" spans="1:26" ht="14.25" customHeight="1" x14ac:dyDescent="0.25">
      <c r="A574" s="160"/>
      <c r="B574" s="160"/>
      <c r="C574" s="160"/>
      <c r="D574" s="160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4"/>
      <c r="P574" s="164"/>
      <c r="Q574" s="166"/>
      <c r="R574" s="160"/>
      <c r="S574" s="160"/>
      <c r="T574" s="160"/>
      <c r="U574" s="160"/>
      <c r="V574" s="160"/>
      <c r="W574" s="160"/>
      <c r="X574" s="160"/>
      <c r="Y574" s="160"/>
      <c r="Z574" s="160"/>
    </row>
    <row r="575" spans="1:26" ht="14.25" customHeight="1" x14ac:dyDescent="0.25">
      <c r="A575" s="160"/>
      <c r="B575" s="160"/>
      <c r="C575" s="160"/>
      <c r="D575" s="160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4"/>
      <c r="P575" s="164"/>
      <c r="Q575" s="166"/>
      <c r="R575" s="160"/>
      <c r="S575" s="160"/>
      <c r="T575" s="160"/>
      <c r="U575" s="160"/>
      <c r="V575" s="160"/>
      <c r="W575" s="160"/>
      <c r="X575" s="160"/>
      <c r="Y575" s="160"/>
      <c r="Z575" s="160"/>
    </row>
    <row r="576" spans="1:26" ht="14.25" customHeight="1" x14ac:dyDescent="0.25">
      <c r="A576" s="160"/>
      <c r="B576" s="160"/>
      <c r="C576" s="160"/>
      <c r="D576" s="160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4"/>
      <c r="P576" s="164"/>
      <c r="Q576" s="166"/>
      <c r="R576" s="160"/>
      <c r="S576" s="160"/>
      <c r="T576" s="160"/>
      <c r="U576" s="160"/>
      <c r="V576" s="160"/>
      <c r="W576" s="160"/>
      <c r="X576" s="160"/>
      <c r="Y576" s="160"/>
      <c r="Z576" s="160"/>
    </row>
    <row r="577" spans="1:26" ht="14.25" customHeight="1" x14ac:dyDescent="0.25">
      <c r="A577" s="160"/>
      <c r="B577" s="160"/>
      <c r="C577" s="160"/>
      <c r="D577" s="160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4"/>
      <c r="P577" s="164"/>
      <c r="Q577" s="166"/>
      <c r="R577" s="160"/>
      <c r="S577" s="160"/>
      <c r="T577" s="160"/>
      <c r="U577" s="160"/>
      <c r="V577" s="160"/>
      <c r="W577" s="160"/>
      <c r="X577" s="160"/>
      <c r="Y577" s="160"/>
      <c r="Z577" s="160"/>
    </row>
    <row r="578" spans="1:26" ht="14.25" customHeight="1" x14ac:dyDescent="0.25">
      <c r="A578" s="160"/>
      <c r="B578" s="160"/>
      <c r="C578" s="160"/>
      <c r="D578" s="160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4"/>
      <c r="P578" s="164"/>
      <c r="Q578" s="166"/>
      <c r="R578" s="160"/>
      <c r="S578" s="160"/>
      <c r="T578" s="160"/>
      <c r="U578" s="160"/>
      <c r="V578" s="160"/>
      <c r="W578" s="160"/>
      <c r="X578" s="160"/>
      <c r="Y578" s="160"/>
      <c r="Z578" s="160"/>
    </row>
    <row r="579" spans="1:26" ht="14.25" customHeight="1" x14ac:dyDescent="0.25">
      <c r="A579" s="160"/>
      <c r="B579" s="160"/>
      <c r="C579" s="160"/>
      <c r="D579" s="160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4"/>
      <c r="P579" s="164"/>
      <c r="Q579" s="166"/>
      <c r="R579" s="160"/>
      <c r="S579" s="160"/>
      <c r="T579" s="160"/>
      <c r="U579" s="160"/>
      <c r="V579" s="160"/>
      <c r="W579" s="160"/>
      <c r="X579" s="160"/>
      <c r="Y579" s="160"/>
      <c r="Z579" s="160"/>
    </row>
    <row r="580" spans="1:26" ht="14.25" customHeight="1" x14ac:dyDescent="0.25">
      <c r="A580" s="160"/>
      <c r="B580" s="160"/>
      <c r="C580" s="160"/>
      <c r="D580" s="160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4"/>
      <c r="P580" s="164"/>
      <c r="Q580" s="166"/>
      <c r="R580" s="160"/>
      <c r="S580" s="160"/>
      <c r="T580" s="160"/>
      <c r="U580" s="160"/>
      <c r="V580" s="160"/>
      <c r="W580" s="160"/>
      <c r="X580" s="160"/>
      <c r="Y580" s="160"/>
      <c r="Z580" s="160"/>
    </row>
    <row r="581" spans="1:26" ht="14.25" customHeight="1" x14ac:dyDescent="0.25">
      <c r="A581" s="160"/>
      <c r="B581" s="160"/>
      <c r="C581" s="160"/>
      <c r="D581" s="160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4"/>
      <c r="P581" s="164"/>
      <c r="Q581" s="166"/>
      <c r="R581" s="160"/>
      <c r="S581" s="160"/>
      <c r="T581" s="160"/>
      <c r="U581" s="160"/>
      <c r="V581" s="160"/>
      <c r="W581" s="160"/>
      <c r="X581" s="160"/>
      <c r="Y581" s="160"/>
      <c r="Z581" s="160"/>
    </row>
    <row r="582" spans="1:26" ht="14.25" customHeight="1" x14ac:dyDescent="0.25">
      <c r="A582" s="160"/>
      <c r="B582" s="160"/>
      <c r="C582" s="160"/>
      <c r="D582" s="160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4"/>
      <c r="P582" s="164"/>
      <c r="Q582" s="166"/>
      <c r="R582" s="160"/>
      <c r="S582" s="160"/>
      <c r="T582" s="160"/>
      <c r="U582" s="160"/>
      <c r="V582" s="160"/>
      <c r="W582" s="160"/>
      <c r="X582" s="160"/>
      <c r="Y582" s="160"/>
      <c r="Z582" s="160"/>
    </row>
    <row r="583" spans="1:26" ht="14.25" customHeight="1" x14ac:dyDescent="0.25">
      <c r="A583" s="160"/>
      <c r="B583" s="160"/>
      <c r="C583" s="160"/>
      <c r="D583" s="160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4"/>
      <c r="P583" s="164"/>
      <c r="Q583" s="166"/>
      <c r="R583" s="160"/>
      <c r="S583" s="160"/>
      <c r="T583" s="160"/>
      <c r="U583" s="160"/>
      <c r="V583" s="160"/>
      <c r="W583" s="160"/>
      <c r="X583" s="160"/>
      <c r="Y583" s="160"/>
      <c r="Z583" s="160"/>
    </row>
    <row r="584" spans="1:26" ht="14.25" customHeight="1" x14ac:dyDescent="0.25">
      <c r="A584" s="160"/>
      <c r="B584" s="160"/>
      <c r="C584" s="160"/>
      <c r="D584" s="160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4"/>
      <c r="P584" s="164"/>
      <c r="Q584" s="166"/>
      <c r="R584" s="160"/>
      <c r="S584" s="160"/>
      <c r="T584" s="160"/>
      <c r="U584" s="160"/>
      <c r="V584" s="160"/>
      <c r="W584" s="160"/>
      <c r="X584" s="160"/>
      <c r="Y584" s="160"/>
      <c r="Z584" s="160"/>
    </row>
    <row r="585" spans="1:26" ht="14.25" customHeight="1" x14ac:dyDescent="0.25">
      <c r="A585" s="160"/>
      <c r="B585" s="160"/>
      <c r="C585" s="160"/>
      <c r="D585" s="160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4"/>
      <c r="P585" s="164"/>
      <c r="Q585" s="166"/>
      <c r="R585" s="160"/>
      <c r="S585" s="160"/>
      <c r="T585" s="160"/>
      <c r="U585" s="160"/>
      <c r="V585" s="160"/>
      <c r="W585" s="160"/>
      <c r="X585" s="160"/>
      <c r="Y585" s="160"/>
      <c r="Z585" s="160"/>
    </row>
    <row r="586" spans="1:26" ht="14.25" customHeight="1" x14ac:dyDescent="0.25">
      <c r="A586" s="160"/>
      <c r="B586" s="160"/>
      <c r="C586" s="160"/>
      <c r="D586" s="160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4"/>
      <c r="P586" s="164"/>
      <c r="Q586" s="166"/>
      <c r="R586" s="160"/>
      <c r="S586" s="160"/>
      <c r="T586" s="160"/>
      <c r="U586" s="160"/>
      <c r="V586" s="160"/>
      <c r="W586" s="160"/>
      <c r="X586" s="160"/>
      <c r="Y586" s="160"/>
      <c r="Z586" s="160"/>
    </row>
    <row r="587" spans="1:26" ht="14.25" customHeight="1" x14ac:dyDescent="0.25">
      <c r="A587" s="160"/>
      <c r="B587" s="160"/>
      <c r="C587" s="160"/>
      <c r="D587" s="160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4"/>
      <c r="P587" s="164"/>
      <c r="Q587" s="166"/>
      <c r="R587" s="160"/>
      <c r="S587" s="160"/>
      <c r="T587" s="160"/>
      <c r="U587" s="160"/>
      <c r="V587" s="160"/>
      <c r="W587" s="160"/>
      <c r="X587" s="160"/>
      <c r="Y587" s="160"/>
      <c r="Z587" s="160"/>
    </row>
    <row r="588" spans="1:26" ht="14.25" customHeight="1" x14ac:dyDescent="0.25">
      <c r="A588" s="160"/>
      <c r="B588" s="160"/>
      <c r="C588" s="160"/>
      <c r="D588" s="160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4"/>
      <c r="P588" s="164"/>
      <c r="Q588" s="166"/>
      <c r="R588" s="160"/>
      <c r="S588" s="160"/>
      <c r="T588" s="160"/>
      <c r="U588" s="160"/>
      <c r="V588" s="160"/>
      <c r="W588" s="160"/>
      <c r="X588" s="160"/>
      <c r="Y588" s="160"/>
      <c r="Z588" s="160"/>
    </row>
    <row r="589" spans="1:26" ht="14.25" customHeight="1" x14ac:dyDescent="0.25">
      <c r="A589" s="160"/>
      <c r="B589" s="160"/>
      <c r="C589" s="160"/>
      <c r="D589" s="160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4"/>
      <c r="P589" s="164"/>
      <c r="Q589" s="166"/>
      <c r="R589" s="160"/>
      <c r="S589" s="160"/>
      <c r="T589" s="160"/>
      <c r="U589" s="160"/>
      <c r="V589" s="160"/>
      <c r="W589" s="160"/>
      <c r="X589" s="160"/>
      <c r="Y589" s="160"/>
      <c r="Z589" s="160"/>
    </row>
    <row r="590" spans="1:26" ht="14.25" customHeight="1" x14ac:dyDescent="0.25">
      <c r="A590" s="160"/>
      <c r="B590" s="160"/>
      <c r="C590" s="160"/>
      <c r="D590" s="160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4"/>
      <c r="P590" s="164"/>
      <c r="Q590" s="166"/>
      <c r="R590" s="160"/>
      <c r="S590" s="160"/>
      <c r="T590" s="160"/>
      <c r="U590" s="160"/>
      <c r="V590" s="160"/>
      <c r="W590" s="160"/>
      <c r="X590" s="160"/>
      <c r="Y590" s="160"/>
      <c r="Z590" s="160"/>
    </row>
    <row r="591" spans="1:26" ht="14.25" customHeight="1" x14ac:dyDescent="0.25">
      <c r="A591" s="160"/>
      <c r="B591" s="160"/>
      <c r="C591" s="160"/>
      <c r="D591" s="160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4"/>
      <c r="P591" s="164"/>
      <c r="Q591" s="166"/>
      <c r="R591" s="160"/>
      <c r="S591" s="160"/>
      <c r="T591" s="160"/>
      <c r="U591" s="160"/>
      <c r="V591" s="160"/>
      <c r="W591" s="160"/>
      <c r="X591" s="160"/>
      <c r="Y591" s="160"/>
      <c r="Z591" s="160"/>
    </row>
    <row r="592" spans="1:26" ht="14.25" customHeight="1" x14ac:dyDescent="0.25">
      <c r="A592" s="160"/>
      <c r="B592" s="160"/>
      <c r="C592" s="160"/>
      <c r="D592" s="160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4"/>
      <c r="P592" s="164"/>
      <c r="Q592" s="166"/>
      <c r="R592" s="160"/>
      <c r="S592" s="160"/>
      <c r="T592" s="160"/>
      <c r="U592" s="160"/>
      <c r="V592" s="160"/>
      <c r="W592" s="160"/>
      <c r="X592" s="160"/>
      <c r="Y592" s="160"/>
      <c r="Z592" s="160"/>
    </row>
    <row r="593" spans="1:26" ht="14.25" customHeight="1" x14ac:dyDescent="0.25">
      <c r="A593" s="160"/>
      <c r="B593" s="160"/>
      <c r="C593" s="160"/>
      <c r="D593" s="160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4"/>
      <c r="P593" s="164"/>
      <c r="Q593" s="166"/>
      <c r="R593" s="160"/>
      <c r="S593" s="160"/>
      <c r="T593" s="160"/>
      <c r="U593" s="160"/>
      <c r="V593" s="160"/>
      <c r="W593" s="160"/>
      <c r="X593" s="160"/>
      <c r="Y593" s="160"/>
      <c r="Z593" s="160"/>
    </row>
    <row r="594" spans="1:26" ht="14.25" customHeight="1" x14ac:dyDescent="0.25">
      <c r="A594" s="160"/>
      <c r="B594" s="160"/>
      <c r="C594" s="160"/>
      <c r="D594" s="160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4"/>
      <c r="P594" s="164"/>
      <c r="Q594" s="166"/>
      <c r="R594" s="160"/>
      <c r="S594" s="160"/>
      <c r="T594" s="160"/>
      <c r="U594" s="160"/>
      <c r="V594" s="160"/>
      <c r="W594" s="160"/>
      <c r="X594" s="160"/>
      <c r="Y594" s="160"/>
      <c r="Z594" s="160"/>
    </row>
    <row r="595" spans="1:26" ht="14.25" customHeight="1" x14ac:dyDescent="0.25">
      <c r="A595" s="160"/>
      <c r="B595" s="160"/>
      <c r="C595" s="160"/>
      <c r="D595" s="160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4"/>
      <c r="P595" s="164"/>
      <c r="Q595" s="166"/>
      <c r="R595" s="160"/>
      <c r="S595" s="160"/>
      <c r="T595" s="160"/>
      <c r="U595" s="160"/>
      <c r="V595" s="160"/>
      <c r="W595" s="160"/>
      <c r="X595" s="160"/>
      <c r="Y595" s="160"/>
      <c r="Z595" s="160"/>
    </row>
    <row r="596" spans="1:26" ht="14.25" customHeight="1" x14ac:dyDescent="0.25">
      <c r="A596" s="160"/>
      <c r="B596" s="160"/>
      <c r="C596" s="160"/>
      <c r="D596" s="160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4"/>
      <c r="P596" s="164"/>
      <c r="Q596" s="166"/>
      <c r="R596" s="160"/>
      <c r="S596" s="160"/>
      <c r="T596" s="160"/>
      <c r="U596" s="160"/>
      <c r="V596" s="160"/>
      <c r="W596" s="160"/>
      <c r="X596" s="160"/>
      <c r="Y596" s="160"/>
      <c r="Z596" s="160"/>
    </row>
    <row r="597" spans="1:26" ht="14.25" customHeight="1" x14ac:dyDescent="0.25">
      <c r="A597" s="160"/>
      <c r="B597" s="160"/>
      <c r="C597" s="160"/>
      <c r="D597" s="160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4"/>
      <c r="P597" s="164"/>
      <c r="Q597" s="166"/>
      <c r="R597" s="160"/>
      <c r="S597" s="160"/>
      <c r="T597" s="160"/>
      <c r="U597" s="160"/>
      <c r="V597" s="160"/>
      <c r="W597" s="160"/>
      <c r="X597" s="160"/>
      <c r="Y597" s="160"/>
      <c r="Z597" s="160"/>
    </row>
    <row r="598" spans="1:26" ht="14.25" customHeight="1" x14ac:dyDescent="0.25">
      <c r="A598" s="160"/>
      <c r="B598" s="160"/>
      <c r="C598" s="160"/>
      <c r="D598" s="160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4"/>
      <c r="P598" s="164"/>
      <c r="Q598" s="166"/>
      <c r="R598" s="160"/>
      <c r="S598" s="160"/>
      <c r="T598" s="160"/>
      <c r="U598" s="160"/>
      <c r="V598" s="160"/>
      <c r="W598" s="160"/>
      <c r="X598" s="160"/>
      <c r="Y598" s="160"/>
      <c r="Z598" s="160"/>
    </row>
    <row r="599" spans="1:26" ht="14.25" customHeight="1" x14ac:dyDescent="0.25">
      <c r="A599" s="160"/>
      <c r="B599" s="160"/>
      <c r="C599" s="160"/>
      <c r="D599" s="160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4"/>
      <c r="P599" s="164"/>
      <c r="Q599" s="166"/>
      <c r="R599" s="160"/>
      <c r="S599" s="160"/>
      <c r="T599" s="160"/>
      <c r="U599" s="160"/>
      <c r="V599" s="160"/>
      <c r="W599" s="160"/>
      <c r="X599" s="160"/>
      <c r="Y599" s="160"/>
      <c r="Z599" s="160"/>
    </row>
    <row r="600" spans="1:26" ht="14.25" customHeight="1" x14ac:dyDescent="0.25">
      <c r="A600" s="160"/>
      <c r="B600" s="160"/>
      <c r="C600" s="160"/>
      <c r="D600" s="160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4"/>
      <c r="P600" s="164"/>
      <c r="Q600" s="166"/>
      <c r="R600" s="160"/>
      <c r="S600" s="160"/>
      <c r="T600" s="160"/>
      <c r="U600" s="160"/>
      <c r="V600" s="160"/>
      <c r="W600" s="160"/>
      <c r="X600" s="160"/>
      <c r="Y600" s="160"/>
      <c r="Z600" s="160"/>
    </row>
    <row r="601" spans="1:26" ht="14.25" customHeight="1" x14ac:dyDescent="0.25">
      <c r="A601" s="160"/>
      <c r="B601" s="160"/>
      <c r="C601" s="160"/>
      <c r="D601" s="160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4"/>
      <c r="P601" s="164"/>
      <c r="Q601" s="166"/>
      <c r="R601" s="160"/>
      <c r="S601" s="160"/>
      <c r="T601" s="160"/>
      <c r="U601" s="160"/>
      <c r="V601" s="160"/>
      <c r="W601" s="160"/>
      <c r="X601" s="160"/>
      <c r="Y601" s="160"/>
      <c r="Z601" s="160"/>
    </row>
    <row r="602" spans="1:26" ht="14.25" customHeight="1" x14ac:dyDescent="0.25">
      <c r="A602" s="160"/>
      <c r="B602" s="160"/>
      <c r="C602" s="160"/>
      <c r="D602" s="160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4"/>
      <c r="P602" s="164"/>
      <c r="Q602" s="166"/>
      <c r="R602" s="160"/>
      <c r="S602" s="160"/>
      <c r="T602" s="160"/>
      <c r="U602" s="160"/>
      <c r="V602" s="160"/>
      <c r="W602" s="160"/>
      <c r="X602" s="160"/>
      <c r="Y602" s="160"/>
      <c r="Z602" s="160"/>
    </row>
    <row r="603" spans="1:26" ht="14.25" customHeight="1" x14ac:dyDescent="0.25">
      <c r="A603" s="160"/>
      <c r="B603" s="160"/>
      <c r="C603" s="160"/>
      <c r="D603" s="160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4"/>
      <c r="P603" s="164"/>
      <c r="Q603" s="166"/>
      <c r="R603" s="160"/>
      <c r="S603" s="160"/>
      <c r="T603" s="160"/>
      <c r="U603" s="160"/>
      <c r="V603" s="160"/>
      <c r="W603" s="160"/>
      <c r="X603" s="160"/>
      <c r="Y603" s="160"/>
      <c r="Z603" s="160"/>
    </row>
    <row r="604" spans="1:26" ht="14.25" customHeight="1" x14ac:dyDescent="0.25">
      <c r="A604" s="160"/>
      <c r="B604" s="160"/>
      <c r="C604" s="160"/>
      <c r="D604" s="160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4"/>
      <c r="P604" s="164"/>
      <c r="Q604" s="166"/>
      <c r="R604" s="160"/>
      <c r="S604" s="160"/>
      <c r="T604" s="160"/>
      <c r="U604" s="160"/>
      <c r="V604" s="160"/>
      <c r="W604" s="160"/>
      <c r="X604" s="160"/>
      <c r="Y604" s="160"/>
      <c r="Z604" s="160"/>
    </row>
    <row r="605" spans="1:26" ht="14.25" customHeight="1" x14ac:dyDescent="0.25">
      <c r="A605" s="160"/>
      <c r="B605" s="160"/>
      <c r="C605" s="160"/>
      <c r="D605" s="160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4"/>
      <c r="P605" s="164"/>
      <c r="Q605" s="166"/>
      <c r="R605" s="160"/>
      <c r="S605" s="160"/>
      <c r="T605" s="160"/>
      <c r="U605" s="160"/>
      <c r="V605" s="160"/>
      <c r="W605" s="160"/>
      <c r="X605" s="160"/>
      <c r="Y605" s="160"/>
      <c r="Z605" s="160"/>
    </row>
    <row r="606" spans="1:26" ht="14.25" customHeight="1" x14ac:dyDescent="0.25">
      <c r="A606" s="160"/>
      <c r="B606" s="160"/>
      <c r="C606" s="160"/>
      <c r="D606" s="160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4"/>
      <c r="P606" s="164"/>
      <c r="Q606" s="166"/>
      <c r="R606" s="160"/>
      <c r="S606" s="160"/>
      <c r="T606" s="160"/>
      <c r="U606" s="160"/>
      <c r="V606" s="160"/>
      <c r="W606" s="160"/>
      <c r="X606" s="160"/>
      <c r="Y606" s="160"/>
      <c r="Z606" s="160"/>
    </row>
    <row r="607" spans="1:26" ht="14.25" customHeight="1" x14ac:dyDescent="0.25">
      <c r="A607" s="160"/>
      <c r="B607" s="160"/>
      <c r="C607" s="160"/>
      <c r="D607" s="160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4"/>
      <c r="P607" s="164"/>
      <c r="Q607" s="166"/>
      <c r="R607" s="160"/>
      <c r="S607" s="160"/>
      <c r="T607" s="160"/>
      <c r="U607" s="160"/>
      <c r="V607" s="160"/>
      <c r="W607" s="160"/>
      <c r="X607" s="160"/>
      <c r="Y607" s="160"/>
      <c r="Z607" s="160"/>
    </row>
    <row r="608" spans="1:26" ht="14.25" customHeight="1" x14ac:dyDescent="0.25">
      <c r="A608" s="160"/>
      <c r="B608" s="160"/>
      <c r="C608" s="160"/>
      <c r="D608" s="160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4"/>
      <c r="P608" s="164"/>
      <c r="Q608" s="166"/>
      <c r="R608" s="160"/>
      <c r="S608" s="160"/>
      <c r="T608" s="160"/>
      <c r="U608" s="160"/>
      <c r="V608" s="160"/>
      <c r="W608" s="160"/>
      <c r="X608" s="160"/>
      <c r="Y608" s="160"/>
      <c r="Z608" s="160"/>
    </row>
    <row r="609" spans="1:26" ht="14.25" customHeight="1" x14ac:dyDescent="0.25">
      <c r="A609" s="160"/>
      <c r="B609" s="160"/>
      <c r="C609" s="160"/>
      <c r="D609" s="160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4"/>
      <c r="P609" s="164"/>
      <c r="Q609" s="166"/>
      <c r="R609" s="160"/>
      <c r="S609" s="160"/>
      <c r="T609" s="160"/>
      <c r="U609" s="160"/>
      <c r="V609" s="160"/>
      <c r="W609" s="160"/>
      <c r="X609" s="160"/>
      <c r="Y609" s="160"/>
      <c r="Z609" s="160"/>
    </row>
    <row r="610" spans="1:26" ht="14.25" customHeight="1" x14ac:dyDescent="0.25">
      <c r="A610" s="160"/>
      <c r="B610" s="160"/>
      <c r="C610" s="160"/>
      <c r="D610" s="160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4"/>
      <c r="P610" s="164"/>
      <c r="Q610" s="166"/>
      <c r="R610" s="160"/>
      <c r="S610" s="160"/>
      <c r="T610" s="160"/>
      <c r="U610" s="160"/>
      <c r="V610" s="160"/>
      <c r="W610" s="160"/>
      <c r="X610" s="160"/>
      <c r="Y610" s="160"/>
      <c r="Z610" s="160"/>
    </row>
    <row r="611" spans="1:26" ht="14.25" customHeight="1" x14ac:dyDescent="0.25">
      <c r="A611" s="160"/>
      <c r="B611" s="160"/>
      <c r="C611" s="160"/>
      <c r="D611" s="160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4"/>
      <c r="P611" s="164"/>
      <c r="Q611" s="166"/>
      <c r="R611" s="160"/>
      <c r="S611" s="160"/>
      <c r="T611" s="160"/>
      <c r="U611" s="160"/>
      <c r="V611" s="160"/>
      <c r="W611" s="160"/>
      <c r="X611" s="160"/>
      <c r="Y611" s="160"/>
      <c r="Z611" s="160"/>
    </row>
    <row r="612" spans="1:26" ht="14.25" customHeight="1" x14ac:dyDescent="0.25">
      <c r="A612" s="160"/>
      <c r="B612" s="160"/>
      <c r="C612" s="160"/>
      <c r="D612" s="160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4"/>
      <c r="P612" s="164"/>
      <c r="Q612" s="166"/>
      <c r="R612" s="160"/>
      <c r="S612" s="160"/>
      <c r="T612" s="160"/>
      <c r="U612" s="160"/>
      <c r="V612" s="160"/>
      <c r="W612" s="160"/>
      <c r="X612" s="160"/>
      <c r="Y612" s="160"/>
      <c r="Z612" s="160"/>
    </row>
    <row r="613" spans="1:26" ht="14.25" customHeight="1" x14ac:dyDescent="0.25">
      <c r="A613" s="160"/>
      <c r="B613" s="160"/>
      <c r="C613" s="160"/>
      <c r="D613" s="160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4"/>
      <c r="P613" s="164"/>
      <c r="Q613" s="166"/>
      <c r="R613" s="160"/>
      <c r="S613" s="160"/>
      <c r="T613" s="160"/>
      <c r="U613" s="160"/>
      <c r="V613" s="160"/>
      <c r="W613" s="160"/>
      <c r="X613" s="160"/>
      <c r="Y613" s="160"/>
      <c r="Z613" s="160"/>
    </row>
    <row r="614" spans="1:26" ht="14.25" customHeight="1" x14ac:dyDescent="0.25">
      <c r="A614" s="160"/>
      <c r="B614" s="160"/>
      <c r="C614" s="160"/>
      <c r="D614" s="160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4"/>
      <c r="P614" s="164"/>
      <c r="Q614" s="166"/>
      <c r="R614" s="160"/>
      <c r="S614" s="160"/>
      <c r="T614" s="160"/>
      <c r="U614" s="160"/>
      <c r="V614" s="160"/>
      <c r="W614" s="160"/>
      <c r="X614" s="160"/>
      <c r="Y614" s="160"/>
      <c r="Z614" s="160"/>
    </row>
    <row r="615" spans="1:26" ht="14.25" customHeight="1" x14ac:dyDescent="0.25">
      <c r="A615" s="160"/>
      <c r="B615" s="160"/>
      <c r="C615" s="160"/>
      <c r="D615" s="160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4"/>
      <c r="P615" s="164"/>
      <c r="Q615" s="166"/>
      <c r="R615" s="160"/>
      <c r="S615" s="160"/>
      <c r="T615" s="160"/>
      <c r="U615" s="160"/>
      <c r="V615" s="160"/>
      <c r="W615" s="160"/>
      <c r="X615" s="160"/>
      <c r="Y615" s="160"/>
      <c r="Z615" s="160"/>
    </row>
    <row r="616" spans="1:26" ht="14.25" customHeight="1" x14ac:dyDescent="0.25">
      <c r="A616" s="160"/>
      <c r="B616" s="160"/>
      <c r="C616" s="160"/>
      <c r="D616" s="160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4"/>
      <c r="P616" s="164"/>
      <c r="Q616" s="166"/>
      <c r="R616" s="160"/>
      <c r="S616" s="160"/>
      <c r="T616" s="160"/>
      <c r="U616" s="160"/>
      <c r="V616" s="160"/>
      <c r="W616" s="160"/>
      <c r="X616" s="160"/>
      <c r="Y616" s="160"/>
      <c r="Z616" s="160"/>
    </row>
    <row r="617" spans="1:26" ht="14.25" customHeight="1" x14ac:dyDescent="0.25">
      <c r="A617" s="160"/>
      <c r="B617" s="160"/>
      <c r="C617" s="160"/>
      <c r="D617" s="160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4"/>
      <c r="P617" s="164"/>
      <c r="Q617" s="166"/>
      <c r="R617" s="160"/>
      <c r="S617" s="160"/>
      <c r="T617" s="160"/>
      <c r="U617" s="160"/>
      <c r="V617" s="160"/>
      <c r="W617" s="160"/>
      <c r="X617" s="160"/>
      <c r="Y617" s="160"/>
      <c r="Z617" s="160"/>
    </row>
    <row r="618" spans="1:26" ht="14.25" customHeight="1" x14ac:dyDescent="0.25">
      <c r="A618" s="160"/>
      <c r="B618" s="160"/>
      <c r="C618" s="160"/>
      <c r="D618" s="160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4"/>
      <c r="P618" s="164"/>
      <c r="Q618" s="166"/>
      <c r="R618" s="160"/>
      <c r="S618" s="160"/>
      <c r="T618" s="160"/>
      <c r="U618" s="160"/>
      <c r="V618" s="160"/>
      <c r="W618" s="160"/>
      <c r="X618" s="160"/>
      <c r="Y618" s="160"/>
      <c r="Z618" s="160"/>
    </row>
    <row r="619" spans="1:26" ht="14.25" customHeight="1" x14ac:dyDescent="0.25">
      <c r="A619" s="160"/>
      <c r="B619" s="160"/>
      <c r="C619" s="160"/>
      <c r="D619" s="160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4"/>
      <c r="P619" s="164"/>
      <c r="Q619" s="166"/>
      <c r="R619" s="160"/>
      <c r="S619" s="160"/>
      <c r="T619" s="160"/>
      <c r="U619" s="160"/>
      <c r="V619" s="160"/>
      <c r="W619" s="160"/>
      <c r="X619" s="160"/>
      <c r="Y619" s="160"/>
      <c r="Z619" s="160"/>
    </row>
    <row r="620" spans="1:26" ht="14.25" customHeight="1" x14ac:dyDescent="0.25">
      <c r="A620" s="160"/>
      <c r="B620" s="160"/>
      <c r="C620" s="160"/>
      <c r="D620" s="160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4"/>
      <c r="P620" s="164"/>
      <c r="Q620" s="166"/>
      <c r="R620" s="160"/>
      <c r="S620" s="160"/>
      <c r="T620" s="160"/>
      <c r="U620" s="160"/>
      <c r="V620" s="160"/>
      <c r="W620" s="160"/>
      <c r="X620" s="160"/>
      <c r="Y620" s="160"/>
      <c r="Z620" s="160"/>
    </row>
    <row r="621" spans="1:26" ht="14.25" customHeight="1" x14ac:dyDescent="0.25">
      <c r="A621" s="160"/>
      <c r="B621" s="160"/>
      <c r="C621" s="160"/>
      <c r="D621" s="160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4"/>
      <c r="P621" s="164"/>
      <c r="Q621" s="166"/>
      <c r="R621" s="160"/>
      <c r="S621" s="160"/>
      <c r="T621" s="160"/>
      <c r="U621" s="160"/>
      <c r="V621" s="160"/>
      <c r="W621" s="160"/>
      <c r="X621" s="160"/>
      <c r="Y621" s="160"/>
      <c r="Z621" s="160"/>
    </row>
    <row r="622" spans="1:26" ht="14.25" customHeight="1" x14ac:dyDescent="0.25">
      <c r="A622" s="160"/>
      <c r="B622" s="160"/>
      <c r="C622" s="160"/>
      <c r="D622" s="160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4"/>
      <c r="P622" s="164"/>
      <c r="Q622" s="166"/>
      <c r="R622" s="160"/>
      <c r="S622" s="160"/>
      <c r="T622" s="160"/>
      <c r="U622" s="160"/>
      <c r="V622" s="160"/>
      <c r="W622" s="160"/>
      <c r="X622" s="160"/>
      <c r="Y622" s="160"/>
      <c r="Z622" s="160"/>
    </row>
    <row r="623" spans="1:26" ht="14.25" customHeight="1" x14ac:dyDescent="0.25">
      <c r="A623" s="160"/>
      <c r="B623" s="160"/>
      <c r="C623" s="160"/>
      <c r="D623" s="160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4"/>
      <c r="P623" s="164"/>
      <c r="Q623" s="166"/>
      <c r="R623" s="160"/>
      <c r="S623" s="160"/>
      <c r="T623" s="160"/>
      <c r="U623" s="160"/>
      <c r="V623" s="160"/>
      <c r="W623" s="160"/>
      <c r="X623" s="160"/>
      <c r="Y623" s="160"/>
      <c r="Z623" s="160"/>
    </row>
    <row r="624" spans="1:26" ht="14.25" customHeight="1" x14ac:dyDescent="0.25">
      <c r="A624" s="160"/>
      <c r="B624" s="160"/>
      <c r="C624" s="160"/>
      <c r="D624" s="160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4"/>
      <c r="P624" s="164"/>
      <c r="Q624" s="166"/>
      <c r="R624" s="160"/>
      <c r="S624" s="160"/>
      <c r="T624" s="160"/>
      <c r="U624" s="160"/>
      <c r="V624" s="160"/>
      <c r="W624" s="160"/>
      <c r="X624" s="160"/>
      <c r="Y624" s="160"/>
      <c r="Z624" s="160"/>
    </row>
    <row r="625" spans="1:26" ht="14.25" customHeight="1" x14ac:dyDescent="0.25">
      <c r="A625" s="160"/>
      <c r="B625" s="160"/>
      <c r="C625" s="160"/>
      <c r="D625" s="160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4"/>
      <c r="P625" s="164"/>
      <c r="Q625" s="166"/>
      <c r="R625" s="160"/>
      <c r="S625" s="160"/>
      <c r="T625" s="160"/>
      <c r="U625" s="160"/>
      <c r="V625" s="160"/>
      <c r="W625" s="160"/>
      <c r="X625" s="160"/>
      <c r="Y625" s="160"/>
      <c r="Z625" s="160"/>
    </row>
    <row r="626" spans="1:26" ht="14.25" customHeight="1" x14ac:dyDescent="0.25">
      <c r="A626" s="160"/>
      <c r="B626" s="160"/>
      <c r="C626" s="160"/>
      <c r="D626" s="160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4"/>
      <c r="P626" s="164"/>
      <c r="Q626" s="166"/>
      <c r="R626" s="160"/>
      <c r="S626" s="160"/>
      <c r="T626" s="160"/>
      <c r="U626" s="160"/>
      <c r="V626" s="160"/>
      <c r="W626" s="160"/>
      <c r="X626" s="160"/>
      <c r="Y626" s="160"/>
      <c r="Z626" s="160"/>
    </row>
    <row r="627" spans="1:26" ht="14.25" customHeight="1" x14ac:dyDescent="0.25">
      <c r="A627" s="160"/>
      <c r="B627" s="160"/>
      <c r="C627" s="160"/>
      <c r="D627" s="160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4"/>
      <c r="P627" s="164"/>
      <c r="Q627" s="166"/>
      <c r="R627" s="160"/>
      <c r="S627" s="160"/>
      <c r="T627" s="160"/>
      <c r="U627" s="160"/>
      <c r="V627" s="160"/>
      <c r="W627" s="160"/>
      <c r="X627" s="160"/>
      <c r="Y627" s="160"/>
      <c r="Z627" s="160"/>
    </row>
    <row r="628" spans="1:26" ht="14.25" customHeight="1" x14ac:dyDescent="0.25">
      <c r="A628" s="160"/>
      <c r="B628" s="160"/>
      <c r="C628" s="160"/>
      <c r="D628" s="160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4"/>
      <c r="P628" s="164"/>
      <c r="Q628" s="166"/>
      <c r="R628" s="160"/>
      <c r="S628" s="160"/>
      <c r="T628" s="160"/>
      <c r="U628" s="160"/>
      <c r="V628" s="160"/>
      <c r="W628" s="160"/>
      <c r="X628" s="160"/>
      <c r="Y628" s="160"/>
      <c r="Z628" s="160"/>
    </row>
    <row r="629" spans="1:26" ht="14.25" customHeight="1" x14ac:dyDescent="0.25">
      <c r="A629" s="160"/>
      <c r="B629" s="160"/>
      <c r="C629" s="160"/>
      <c r="D629" s="160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4"/>
      <c r="P629" s="164"/>
      <c r="Q629" s="166"/>
      <c r="R629" s="160"/>
      <c r="S629" s="160"/>
      <c r="T629" s="160"/>
      <c r="U629" s="160"/>
      <c r="V629" s="160"/>
      <c r="W629" s="160"/>
      <c r="X629" s="160"/>
      <c r="Y629" s="160"/>
      <c r="Z629" s="160"/>
    </row>
    <row r="630" spans="1:26" ht="14.25" customHeight="1" x14ac:dyDescent="0.25">
      <c r="A630" s="160"/>
      <c r="B630" s="160"/>
      <c r="C630" s="160"/>
      <c r="D630" s="160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4"/>
      <c r="P630" s="164"/>
      <c r="Q630" s="166"/>
      <c r="R630" s="160"/>
      <c r="S630" s="160"/>
      <c r="T630" s="160"/>
      <c r="U630" s="160"/>
      <c r="V630" s="160"/>
      <c r="W630" s="160"/>
      <c r="X630" s="160"/>
      <c r="Y630" s="160"/>
      <c r="Z630" s="160"/>
    </row>
    <row r="631" spans="1:26" ht="14.25" customHeight="1" x14ac:dyDescent="0.25">
      <c r="A631" s="160"/>
      <c r="B631" s="160"/>
      <c r="C631" s="160"/>
      <c r="D631" s="160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4"/>
      <c r="P631" s="164"/>
      <c r="Q631" s="166"/>
      <c r="R631" s="160"/>
      <c r="S631" s="160"/>
      <c r="T631" s="160"/>
      <c r="U631" s="160"/>
      <c r="V631" s="160"/>
      <c r="W631" s="160"/>
      <c r="X631" s="160"/>
      <c r="Y631" s="160"/>
      <c r="Z631" s="160"/>
    </row>
    <row r="632" spans="1:26" ht="14.25" customHeight="1" x14ac:dyDescent="0.25">
      <c r="A632" s="160"/>
      <c r="B632" s="160"/>
      <c r="C632" s="160"/>
      <c r="D632" s="160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4"/>
      <c r="P632" s="164"/>
      <c r="Q632" s="166"/>
      <c r="R632" s="160"/>
      <c r="S632" s="160"/>
      <c r="T632" s="160"/>
      <c r="U632" s="160"/>
      <c r="V632" s="160"/>
      <c r="W632" s="160"/>
      <c r="X632" s="160"/>
      <c r="Y632" s="160"/>
      <c r="Z632" s="160"/>
    </row>
    <row r="633" spans="1:26" ht="14.25" customHeight="1" x14ac:dyDescent="0.25">
      <c r="A633" s="160"/>
      <c r="B633" s="160"/>
      <c r="C633" s="160"/>
      <c r="D633" s="160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4"/>
      <c r="P633" s="164"/>
      <c r="Q633" s="166"/>
      <c r="R633" s="160"/>
      <c r="S633" s="160"/>
      <c r="T633" s="160"/>
      <c r="U633" s="160"/>
      <c r="V633" s="160"/>
      <c r="W633" s="160"/>
      <c r="X633" s="160"/>
      <c r="Y633" s="160"/>
      <c r="Z633" s="160"/>
    </row>
    <row r="634" spans="1:26" ht="14.25" customHeight="1" x14ac:dyDescent="0.25">
      <c r="A634" s="160"/>
      <c r="B634" s="160"/>
      <c r="C634" s="160"/>
      <c r="D634" s="160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4"/>
      <c r="P634" s="164"/>
      <c r="Q634" s="166"/>
      <c r="R634" s="160"/>
      <c r="S634" s="160"/>
      <c r="T634" s="160"/>
      <c r="U634" s="160"/>
      <c r="V634" s="160"/>
      <c r="W634" s="160"/>
      <c r="X634" s="160"/>
      <c r="Y634" s="160"/>
      <c r="Z634" s="160"/>
    </row>
    <row r="635" spans="1:26" ht="14.25" customHeight="1" x14ac:dyDescent="0.25">
      <c r="A635" s="160"/>
      <c r="B635" s="160"/>
      <c r="C635" s="160"/>
      <c r="D635" s="160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4"/>
      <c r="P635" s="164"/>
      <c r="Q635" s="166"/>
      <c r="R635" s="160"/>
      <c r="S635" s="160"/>
      <c r="T635" s="160"/>
      <c r="U635" s="160"/>
      <c r="V635" s="160"/>
      <c r="W635" s="160"/>
      <c r="X635" s="160"/>
      <c r="Y635" s="160"/>
      <c r="Z635" s="160"/>
    </row>
    <row r="636" spans="1:26" ht="14.25" customHeight="1" x14ac:dyDescent="0.25">
      <c r="A636" s="160"/>
      <c r="B636" s="160"/>
      <c r="C636" s="160"/>
      <c r="D636" s="160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4"/>
      <c r="P636" s="164"/>
      <c r="Q636" s="166"/>
      <c r="R636" s="160"/>
      <c r="S636" s="160"/>
      <c r="T636" s="160"/>
      <c r="U636" s="160"/>
      <c r="V636" s="160"/>
      <c r="W636" s="160"/>
      <c r="X636" s="160"/>
      <c r="Y636" s="160"/>
      <c r="Z636" s="160"/>
    </row>
    <row r="637" spans="1:26" ht="14.25" customHeight="1" x14ac:dyDescent="0.25">
      <c r="A637" s="160"/>
      <c r="B637" s="160"/>
      <c r="C637" s="160"/>
      <c r="D637" s="160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4"/>
      <c r="P637" s="164"/>
      <c r="Q637" s="166"/>
      <c r="R637" s="160"/>
      <c r="S637" s="160"/>
      <c r="T637" s="160"/>
      <c r="U637" s="160"/>
      <c r="V637" s="160"/>
      <c r="W637" s="160"/>
      <c r="X637" s="160"/>
      <c r="Y637" s="160"/>
      <c r="Z637" s="160"/>
    </row>
    <row r="638" spans="1:26" ht="14.25" customHeight="1" x14ac:dyDescent="0.25">
      <c r="A638" s="160"/>
      <c r="B638" s="160"/>
      <c r="C638" s="160"/>
      <c r="D638" s="160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4"/>
      <c r="P638" s="164"/>
      <c r="Q638" s="166"/>
      <c r="R638" s="160"/>
      <c r="S638" s="160"/>
      <c r="T638" s="160"/>
      <c r="U638" s="160"/>
      <c r="V638" s="160"/>
      <c r="W638" s="160"/>
      <c r="X638" s="160"/>
      <c r="Y638" s="160"/>
      <c r="Z638" s="160"/>
    </row>
    <row r="639" spans="1:26" ht="14.25" customHeight="1" x14ac:dyDescent="0.25">
      <c r="A639" s="160"/>
      <c r="B639" s="160"/>
      <c r="C639" s="160"/>
      <c r="D639" s="160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4"/>
      <c r="P639" s="164"/>
      <c r="Q639" s="166"/>
      <c r="R639" s="160"/>
      <c r="S639" s="160"/>
      <c r="T639" s="160"/>
      <c r="U639" s="160"/>
      <c r="V639" s="160"/>
      <c r="W639" s="160"/>
      <c r="X639" s="160"/>
      <c r="Y639" s="160"/>
      <c r="Z639" s="160"/>
    </row>
    <row r="640" spans="1:26" ht="14.25" customHeight="1" x14ac:dyDescent="0.25">
      <c r="A640" s="160"/>
      <c r="B640" s="160"/>
      <c r="C640" s="160"/>
      <c r="D640" s="160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4"/>
      <c r="P640" s="164"/>
      <c r="Q640" s="166"/>
      <c r="R640" s="160"/>
      <c r="S640" s="160"/>
      <c r="T640" s="160"/>
      <c r="U640" s="160"/>
      <c r="V640" s="160"/>
      <c r="W640" s="160"/>
      <c r="X640" s="160"/>
      <c r="Y640" s="160"/>
      <c r="Z640" s="160"/>
    </row>
    <row r="641" spans="1:26" ht="14.25" customHeight="1" x14ac:dyDescent="0.25">
      <c r="A641" s="160"/>
      <c r="B641" s="160"/>
      <c r="C641" s="160"/>
      <c r="D641" s="160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4"/>
      <c r="P641" s="164"/>
      <c r="Q641" s="166"/>
      <c r="R641" s="160"/>
      <c r="S641" s="160"/>
      <c r="T641" s="160"/>
      <c r="U641" s="160"/>
      <c r="V641" s="160"/>
      <c r="W641" s="160"/>
      <c r="X641" s="160"/>
      <c r="Y641" s="160"/>
      <c r="Z641" s="160"/>
    </row>
    <row r="642" spans="1:26" ht="14.25" customHeight="1" x14ac:dyDescent="0.25">
      <c r="A642" s="160"/>
      <c r="B642" s="160"/>
      <c r="C642" s="160"/>
      <c r="D642" s="160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4"/>
      <c r="P642" s="164"/>
      <c r="Q642" s="166"/>
      <c r="R642" s="160"/>
      <c r="S642" s="160"/>
      <c r="T642" s="160"/>
      <c r="U642" s="160"/>
      <c r="V642" s="160"/>
      <c r="W642" s="160"/>
      <c r="X642" s="160"/>
      <c r="Y642" s="160"/>
      <c r="Z642" s="160"/>
    </row>
    <row r="643" spans="1:26" ht="14.25" customHeight="1" x14ac:dyDescent="0.25">
      <c r="A643" s="160"/>
      <c r="B643" s="160"/>
      <c r="C643" s="160"/>
      <c r="D643" s="160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4"/>
      <c r="P643" s="164"/>
      <c r="Q643" s="166"/>
      <c r="R643" s="160"/>
      <c r="S643" s="160"/>
      <c r="T643" s="160"/>
      <c r="U643" s="160"/>
      <c r="V643" s="160"/>
      <c r="W643" s="160"/>
      <c r="X643" s="160"/>
      <c r="Y643" s="160"/>
      <c r="Z643" s="160"/>
    </row>
    <row r="644" spans="1:26" ht="14.25" customHeight="1" x14ac:dyDescent="0.25">
      <c r="A644" s="160"/>
      <c r="B644" s="160"/>
      <c r="C644" s="160"/>
      <c r="D644" s="160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4"/>
      <c r="P644" s="164"/>
      <c r="Q644" s="166"/>
      <c r="R644" s="160"/>
      <c r="S644" s="160"/>
      <c r="T644" s="160"/>
      <c r="U644" s="160"/>
      <c r="V644" s="160"/>
      <c r="W644" s="160"/>
      <c r="X644" s="160"/>
      <c r="Y644" s="160"/>
      <c r="Z644" s="160"/>
    </row>
    <row r="645" spans="1:26" ht="14.25" customHeight="1" x14ac:dyDescent="0.25">
      <c r="A645" s="160"/>
      <c r="B645" s="160"/>
      <c r="C645" s="160"/>
      <c r="D645" s="160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4"/>
      <c r="P645" s="164"/>
      <c r="Q645" s="166"/>
      <c r="R645" s="160"/>
      <c r="S645" s="160"/>
      <c r="T645" s="160"/>
      <c r="U645" s="160"/>
      <c r="V645" s="160"/>
      <c r="W645" s="160"/>
      <c r="X645" s="160"/>
      <c r="Y645" s="160"/>
      <c r="Z645" s="160"/>
    </row>
    <row r="646" spans="1:26" ht="14.25" customHeight="1" x14ac:dyDescent="0.25">
      <c r="A646" s="160"/>
      <c r="B646" s="160"/>
      <c r="C646" s="160"/>
      <c r="D646" s="160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4"/>
      <c r="P646" s="164"/>
      <c r="Q646" s="166"/>
      <c r="R646" s="160"/>
      <c r="S646" s="160"/>
      <c r="T646" s="160"/>
      <c r="U646" s="160"/>
      <c r="V646" s="160"/>
      <c r="W646" s="160"/>
      <c r="X646" s="160"/>
      <c r="Y646" s="160"/>
      <c r="Z646" s="160"/>
    </row>
    <row r="647" spans="1:26" ht="14.25" customHeight="1" x14ac:dyDescent="0.25">
      <c r="A647" s="160"/>
      <c r="B647" s="160"/>
      <c r="C647" s="160"/>
      <c r="D647" s="160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4"/>
      <c r="P647" s="164"/>
      <c r="Q647" s="166"/>
      <c r="R647" s="160"/>
      <c r="S647" s="160"/>
      <c r="T647" s="160"/>
      <c r="U647" s="160"/>
      <c r="V647" s="160"/>
      <c r="W647" s="160"/>
      <c r="X647" s="160"/>
      <c r="Y647" s="160"/>
      <c r="Z647" s="160"/>
    </row>
    <row r="648" spans="1:26" ht="14.25" customHeight="1" x14ac:dyDescent="0.25">
      <c r="A648" s="160"/>
      <c r="B648" s="160"/>
      <c r="C648" s="160"/>
      <c r="D648" s="160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4"/>
      <c r="P648" s="164"/>
      <c r="Q648" s="166"/>
      <c r="R648" s="160"/>
      <c r="S648" s="160"/>
      <c r="T648" s="160"/>
      <c r="U648" s="160"/>
      <c r="V648" s="160"/>
      <c r="W648" s="160"/>
      <c r="X648" s="160"/>
      <c r="Y648" s="160"/>
      <c r="Z648" s="160"/>
    </row>
    <row r="649" spans="1:26" ht="14.25" customHeight="1" x14ac:dyDescent="0.25">
      <c r="A649" s="160"/>
      <c r="B649" s="160"/>
      <c r="C649" s="160"/>
      <c r="D649" s="160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4"/>
      <c r="P649" s="164"/>
      <c r="Q649" s="166"/>
      <c r="R649" s="160"/>
      <c r="S649" s="160"/>
      <c r="T649" s="160"/>
      <c r="U649" s="160"/>
      <c r="V649" s="160"/>
      <c r="W649" s="160"/>
      <c r="X649" s="160"/>
      <c r="Y649" s="160"/>
      <c r="Z649" s="160"/>
    </row>
    <row r="650" spans="1:26" ht="14.25" customHeight="1" x14ac:dyDescent="0.25">
      <c r="A650" s="160"/>
      <c r="B650" s="160"/>
      <c r="C650" s="160"/>
      <c r="D650" s="160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4"/>
      <c r="P650" s="164"/>
      <c r="Q650" s="166"/>
      <c r="R650" s="160"/>
      <c r="S650" s="160"/>
      <c r="T650" s="160"/>
      <c r="U650" s="160"/>
      <c r="V650" s="160"/>
      <c r="W650" s="160"/>
      <c r="X650" s="160"/>
      <c r="Y650" s="160"/>
      <c r="Z650" s="160"/>
    </row>
    <row r="651" spans="1:26" ht="14.25" customHeight="1" x14ac:dyDescent="0.25">
      <c r="A651" s="160"/>
      <c r="B651" s="160"/>
      <c r="C651" s="160"/>
      <c r="D651" s="160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4"/>
      <c r="P651" s="164"/>
      <c r="Q651" s="166"/>
      <c r="R651" s="160"/>
      <c r="S651" s="160"/>
      <c r="T651" s="160"/>
      <c r="U651" s="160"/>
      <c r="V651" s="160"/>
      <c r="W651" s="160"/>
      <c r="X651" s="160"/>
      <c r="Y651" s="160"/>
      <c r="Z651" s="160"/>
    </row>
    <row r="652" spans="1:26" ht="14.25" customHeight="1" x14ac:dyDescent="0.25">
      <c r="A652" s="160"/>
      <c r="B652" s="160"/>
      <c r="C652" s="160"/>
      <c r="D652" s="160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4"/>
      <c r="P652" s="164"/>
      <c r="Q652" s="166"/>
      <c r="R652" s="160"/>
      <c r="S652" s="160"/>
      <c r="T652" s="160"/>
      <c r="U652" s="160"/>
      <c r="V652" s="160"/>
      <c r="W652" s="160"/>
      <c r="X652" s="160"/>
      <c r="Y652" s="160"/>
      <c r="Z652" s="160"/>
    </row>
    <row r="653" spans="1:26" ht="14.25" customHeight="1" x14ac:dyDescent="0.25">
      <c r="A653" s="160"/>
      <c r="B653" s="160"/>
      <c r="C653" s="160"/>
      <c r="D653" s="160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4"/>
      <c r="P653" s="164"/>
      <c r="Q653" s="166"/>
      <c r="R653" s="160"/>
      <c r="S653" s="160"/>
      <c r="T653" s="160"/>
      <c r="U653" s="160"/>
      <c r="V653" s="160"/>
      <c r="W653" s="160"/>
      <c r="X653" s="160"/>
      <c r="Y653" s="160"/>
      <c r="Z653" s="160"/>
    </row>
    <row r="654" spans="1:26" ht="14.25" customHeight="1" x14ac:dyDescent="0.25">
      <c r="A654" s="160"/>
      <c r="B654" s="160"/>
      <c r="C654" s="160"/>
      <c r="D654" s="160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4"/>
      <c r="P654" s="164"/>
      <c r="Q654" s="166"/>
      <c r="R654" s="160"/>
      <c r="S654" s="160"/>
      <c r="T654" s="160"/>
      <c r="U654" s="160"/>
      <c r="V654" s="160"/>
      <c r="W654" s="160"/>
      <c r="X654" s="160"/>
      <c r="Y654" s="160"/>
      <c r="Z654" s="160"/>
    </row>
    <row r="655" spans="1:26" ht="14.25" customHeight="1" x14ac:dyDescent="0.25">
      <c r="A655" s="160"/>
      <c r="B655" s="160"/>
      <c r="C655" s="160"/>
      <c r="D655" s="160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4"/>
      <c r="P655" s="164"/>
      <c r="Q655" s="166"/>
      <c r="R655" s="160"/>
      <c r="S655" s="160"/>
      <c r="T655" s="160"/>
      <c r="U655" s="160"/>
      <c r="V655" s="160"/>
      <c r="W655" s="160"/>
      <c r="X655" s="160"/>
      <c r="Y655" s="160"/>
      <c r="Z655" s="160"/>
    </row>
    <row r="656" spans="1:26" ht="14.25" customHeight="1" x14ac:dyDescent="0.25">
      <c r="A656" s="160"/>
      <c r="B656" s="160"/>
      <c r="C656" s="160"/>
      <c r="D656" s="160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4"/>
      <c r="P656" s="164"/>
      <c r="Q656" s="166"/>
      <c r="R656" s="160"/>
      <c r="S656" s="160"/>
      <c r="T656" s="160"/>
      <c r="U656" s="160"/>
      <c r="V656" s="160"/>
      <c r="W656" s="160"/>
      <c r="X656" s="160"/>
      <c r="Y656" s="160"/>
      <c r="Z656" s="160"/>
    </row>
    <row r="657" spans="1:26" ht="14.25" customHeight="1" x14ac:dyDescent="0.25">
      <c r="A657" s="160"/>
      <c r="B657" s="160"/>
      <c r="C657" s="160"/>
      <c r="D657" s="160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4"/>
      <c r="P657" s="164"/>
      <c r="Q657" s="166"/>
      <c r="R657" s="160"/>
      <c r="S657" s="160"/>
      <c r="T657" s="160"/>
      <c r="U657" s="160"/>
      <c r="V657" s="160"/>
      <c r="W657" s="160"/>
      <c r="X657" s="160"/>
      <c r="Y657" s="160"/>
      <c r="Z657" s="160"/>
    </row>
    <row r="658" spans="1:26" ht="14.25" customHeight="1" x14ac:dyDescent="0.25">
      <c r="A658" s="160"/>
      <c r="B658" s="160"/>
      <c r="C658" s="160"/>
      <c r="D658" s="160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4"/>
      <c r="P658" s="164"/>
      <c r="Q658" s="166"/>
      <c r="R658" s="160"/>
      <c r="S658" s="160"/>
      <c r="T658" s="160"/>
      <c r="U658" s="160"/>
      <c r="V658" s="160"/>
      <c r="W658" s="160"/>
      <c r="X658" s="160"/>
      <c r="Y658" s="160"/>
      <c r="Z658" s="160"/>
    </row>
    <row r="659" spans="1:26" ht="14.25" customHeight="1" x14ac:dyDescent="0.25">
      <c r="A659" s="160"/>
      <c r="B659" s="160"/>
      <c r="C659" s="160"/>
      <c r="D659" s="160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4"/>
      <c r="P659" s="164"/>
      <c r="Q659" s="166"/>
      <c r="R659" s="160"/>
      <c r="S659" s="160"/>
      <c r="T659" s="160"/>
      <c r="U659" s="160"/>
      <c r="V659" s="160"/>
      <c r="W659" s="160"/>
      <c r="X659" s="160"/>
      <c r="Y659" s="160"/>
      <c r="Z659" s="160"/>
    </row>
    <row r="660" spans="1:26" ht="14.25" customHeight="1" x14ac:dyDescent="0.25">
      <c r="A660" s="160"/>
      <c r="B660" s="160"/>
      <c r="C660" s="160"/>
      <c r="D660" s="160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4"/>
      <c r="P660" s="164"/>
      <c r="Q660" s="166"/>
      <c r="R660" s="160"/>
      <c r="S660" s="160"/>
      <c r="T660" s="160"/>
      <c r="U660" s="160"/>
      <c r="V660" s="160"/>
      <c r="W660" s="160"/>
      <c r="X660" s="160"/>
      <c r="Y660" s="160"/>
      <c r="Z660" s="160"/>
    </row>
    <row r="661" spans="1:26" ht="14.25" customHeight="1" x14ac:dyDescent="0.25">
      <c r="A661" s="160"/>
      <c r="B661" s="160"/>
      <c r="C661" s="160"/>
      <c r="D661" s="160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4"/>
      <c r="P661" s="164"/>
      <c r="Q661" s="166"/>
      <c r="R661" s="160"/>
      <c r="S661" s="160"/>
      <c r="T661" s="160"/>
      <c r="U661" s="160"/>
      <c r="V661" s="160"/>
      <c r="W661" s="160"/>
      <c r="X661" s="160"/>
      <c r="Y661" s="160"/>
      <c r="Z661" s="160"/>
    </row>
    <row r="662" spans="1:26" ht="14.25" customHeight="1" x14ac:dyDescent="0.25">
      <c r="A662" s="160"/>
      <c r="B662" s="160"/>
      <c r="C662" s="160"/>
      <c r="D662" s="160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4"/>
      <c r="P662" s="164"/>
      <c r="Q662" s="166"/>
      <c r="R662" s="160"/>
      <c r="S662" s="160"/>
      <c r="T662" s="160"/>
      <c r="U662" s="160"/>
      <c r="V662" s="160"/>
      <c r="W662" s="160"/>
      <c r="X662" s="160"/>
      <c r="Y662" s="160"/>
      <c r="Z662" s="160"/>
    </row>
    <row r="663" spans="1:26" ht="14.25" customHeight="1" x14ac:dyDescent="0.25">
      <c r="A663" s="160"/>
      <c r="B663" s="160"/>
      <c r="C663" s="160"/>
      <c r="D663" s="160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4"/>
      <c r="P663" s="164"/>
      <c r="Q663" s="166"/>
      <c r="R663" s="160"/>
      <c r="S663" s="160"/>
      <c r="T663" s="160"/>
      <c r="U663" s="160"/>
      <c r="V663" s="160"/>
      <c r="W663" s="160"/>
      <c r="X663" s="160"/>
      <c r="Y663" s="160"/>
      <c r="Z663" s="160"/>
    </row>
    <row r="664" spans="1:26" ht="14.25" customHeight="1" x14ac:dyDescent="0.25">
      <c r="A664" s="160"/>
      <c r="B664" s="160"/>
      <c r="C664" s="160"/>
      <c r="D664" s="160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4"/>
      <c r="P664" s="164"/>
      <c r="Q664" s="166"/>
      <c r="R664" s="160"/>
      <c r="S664" s="160"/>
      <c r="T664" s="160"/>
      <c r="U664" s="160"/>
      <c r="V664" s="160"/>
      <c r="W664" s="160"/>
      <c r="X664" s="160"/>
      <c r="Y664" s="160"/>
      <c r="Z664" s="160"/>
    </row>
    <row r="665" spans="1:26" ht="14.25" customHeight="1" x14ac:dyDescent="0.25">
      <c r="A665" s="160"/>
      <c r="B665" s="160"/>
      <c r="C665" s="160"/>
      <c r="D665" s="160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4"/>
      <c r="P665" s="164"/>
      <c r="Q665" s="166"/>
      <c r="R665" s="160"/>
      <c r="S665" s="160"/>
      <c r="T665" s="160"/>
      <c r="U665" s="160"/>
      <c r="V665" s="160"/>
      <c r="W665" s="160"/>
      <c r="X665" s="160"/>
      <c r="Y665" s="160"/>
      <c r="Z665" s="160"/>
    </row>
    <row r="666" spans="1:26" ht="14.25" customHeight="1" x14ac:dyDescent="0.25">
      <c r="A666" s="160"/>
      <c r="B666" s="160"/>
      <c r="C666" s="160"/>
      <c r="D666" s="160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4"/>
      <c r="P666" s="164"/>
      <c r="Q666" s="166"/>
      <c r="R666" s="160"/>
      <c r="S666" s="160"/>
      <c r="T666" s="160"/>
      <c r="U666" s="160"/>
      <c r="V666" s="160"/>
      <c r="W666" s="160"/>
      <c r="X666" s="160"/>
      <c r="Y666" s="160"/>
      <c r="Z666" s="160"/>
    </row>
    <row r="667" spans="1:26" ht="14.25" customHeight="1" x14ac:dyDescent="0.25">
      <c r="A667" s="160"/>
      <c r="B667" s="160"/>
      <c r="C667" s="160"/>
      <c r="D667" s="160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4"/>
      <c r="P667" s="164"/>
      <c r="Q667" s="166"/>
      <c r="R667" s="160"/>
      <c r="S667" s="160"/>
      <c r="T667" s="160"/>
      <c r="U667" s="160"/>
      <c r="V667" s="160"/>
      <c r="W667" s="160"/>
      <c r="X667" s="160"/>
      <c r="Y667" s="160"/>
      <c r="Z667" s="160"/>
    </row>
    <row r="668" spans="1:26" ht="14.25" customHeight="1" x14ac:dyDescent="0.25">
      <c r="A668" s="160"/>
      <c r="B668" s="160"/>
      <c r="C668" s="160"/>
      <c r="D668" s="160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4"/>
      <c r="P668" s="164"/>
      <c r="Q668" s="166"/>
      <c r="R668" s="160"/>
      <c r="S668" s="160"/>
      <c r="T668" s="160"/>
      <c r="U668" s="160"/>
      <c r="V668" s="160"/>
      <c r="W668" s="160"/>
      <c r="X668" s="160"/>
      <c r="Y668" s="160"/>
      <c r="Z668" s="160"/>
    </row>
    <row r="669" spans="1:26" ht="14.25" customHeight="1" x14ac:dyDescent="0.25">
      <c r="A669" s="160"/>
      <c r="B669" s="160"/>
      <c r="C669" s="160"/>
      <c r="D669" s="160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4"/>
      <c r="P669" s="164"/>
      <c r="Q669" s="166"/>
      <c r="R669" s="160"/>
      <c r="S669" s="160"/>
      <c r="T669" s="160"/>
      <c r="U669" s="160"/>
      <c r="V669" s="160"/>
      <c r="W669" s="160"/>
      <c r="X669" s="160"/>
      <c r="Y669" s="160"/>
      <c r="Z669" s="160"/>
    </row>
    <row r="670" spans="1:26" ht="14.25" customHeight="1" x14ac:dyDescent="0.25">
      <c r="A670" s="160"/>
      <c r="B670" s="160"/>
      <c r="C670" s="160"/>
      <c r="D670" s="160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4"/>
      <c r="P670" s="164"/>
      <c r="Q670" s="166"/>
      <c r="R670" s="160"/>
      <c r="S670" s="160"/>
      <c r="T670" s="160"/>
      <c r="U670" s="160"/>
      <c r="V670" s="160"/>
      <c r="W670" s="160"/>
      <c r="X670" s="160"/>
      <c r="Y670" s="160"/>
      <c r="Z670" s="160"/>
    </row>
    <row r="671" spans="1:26" ht="14.25" customHeight="1" x14ac:dyDescent="0.25">
      <c r="A671" s="160"/>
      <c r="B671" s="160"/>
      <c r="C671" s="160"/>
      <c r="D671" s="160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4"/>
      <c r="P671" s="164"/>
      <c r="Q671" s="166"/>
      <c r="R671" s="160"/>
      <c r="S671" s="160"/>
      <c r="T671" s="160"/>
      <c r="U671" s="160"/>
      <c r="V671" s="160"/>
      <c r="W671" s="160"/>
      <c r="X671" s="160"/>
      <c r="Y671" s="160"/>
      <c r="Z671" s="160"/>
    </row>
    <row r="672" spans="1:26" ht="14.25" customHeight="1" x14ac:dyDescent="0.25">
      <c r="A672" s="160"/>
      <c r="B672" s="160"/>
      <c r="C672" s="160"/>
      <c r="D672" s="160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4"/>
      <c r="P672" s="164"/>
      <c r="Q672" s="166"/>
      <c r="R672" s="160"/>
      <c r="S672" s="160"/>
      <c r="T672" s="160"/>
      <c r="U672" s="160"/>
      <c r="V672" s="160"/>
      <c r="W672" s="160"/>
      <c r="X672" s="160"/>
      <c r="Y672" s="160"/>
      <c r="Z672" s="160"/>
    </row>
    <row r="673" spans="1:26" ht="14.25" customHeight="1" x14ac:dyDescent="0.25">
      <c r="A673" s="160"/>
      <c r="B673" s="160"/>
      <c r="C673" s="160"/>
      <c r="D673" s="160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4"/>
      <c r="P673" s="164"/>
      <c r="Q673" s="166"/>
      <c r="R673" s="160"/>
      <c r="S673" s="160"/>
      <c r="T673" s="160"/>
      <c r="U673" s="160"/>
      <c r="V673" s="160"/>
      <c r="W673" s="160"/>
      <c r="X673" s="160"/>
      <c r="Y673" s="160"/>
      <c r="Z673" s="160"/>
    </row>
    <row r="674" spans="1:26" ht="14.25" customHeight="1" x14ac:dyDescent="0.25">
      <c r="A674" s="160"/>
      <c r="B674" s="160"/>
      <c r="C674" s="160"/>
      <c r="D674" s="160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4"/>
      <c r="P674" s="164"/>
      <c r="Q674" s="166"/>
      <c r="R674" s="160"/>
      <c r="S674" s="160"/>
      <c r="T674" s="160"/>
      <c r="U674" s="160"/>
      <c r="V674" s="160"/>
      <c r="W674" s="160"/>
      <c r="X674" s="160"/>
      <c r="Y674" s="160"/>
      <c r="Z674" s="160"/>
    </row>
    <row r="675" spans="1:26" ht="14.25" customHeight="1" x14ac:dyDescent="0.25">
      <c r="A675" s="160"/>
      <c r="B675" s="160"/>
      <c r="C675" s="160"/>
      <c r="D675" s="160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4"/>
      <c r="P675" s="164"/>
      <c r="Q675" s="166"/>
      <c r="R675" s="160"/>
      <c r="S675" s="160"/>
      <c r="T675" s="160"/>
      <c r="U675" s="160"/>
      <c r="V675" s="160"/>
      <c r="W675" s="160"/>
      <c r="X675" s="160"/>
      <c r="Y675" s="160"/>
      <c r="Z675" s="160"/>
    </row>
    <row r="676" spans="1:26" ht="14.25" customHeight="1" x14ac:dyDescent="0.25">
      <c r="A676" s="160"/>
      <c r="B676" s="160"/>
      <c r="C676" s="160"/>
      <c r="D676" s="160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4"/>
      <c r="P676" s="164"/>
      <c r="Q676" s="166"/>
      <c r="R676" s="160"/>
      <c r="S676" s="160"/>
      <c r="T676" s="160"/>
      <c r="U676" s="160"/>
      <c r="V676" s="160"/>
      <c r="W676" s="160"/>
      <c r="X676" s="160"/>
      <c r="Y676" s="160"/>
      <c r="Z676" s="160"/>
    </row>
    <row r="677" spans="1:26" ht="14.25" customHeight="1" x14ac:dyDescent="0.25">
      <c r="A677" s="160"/>
      <c r="B677" s="160"/>
      <c r="C677" s="160"/>
      <c r="D677" s="160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4"/>
      <c r="P677" s="164"/>
      <c r="Q677" s="166"/>
      <c r="R677" s="160"/>
      <c r="S677" s="160"/>
      <c r="T677" s="160"/>
      <c r="U677" s="160"/>
      <c r="V677" s="160"/>
      <c r="W677" s="160"/>
      <c r="X677" s="160"/>
      <c r="Y677" s="160"/>
      <c r="Z677" s="160"/>
    </row>
    <row r="678" spans="1:26" ht="14.25" customHeight="1" x14ac:dyDescent="0.25">
      <c r="A678" s="160"/>
      <c r="B678" s="160"/>
      <c r="C678" s="160"/>
      <c r="D678" s="160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4"/>
      <c r="P678" s="164"/>
      <c r="Q678" s="166"/>
      <c r="R678" s="160"/>
      <c r="S678" s="160"/>
      <c r="T678" s="160"/>
      <c r="U678" s="160"/>
      <c r="V678" s="160"/>
      <c r="W678" s="160"/>
      <c r="X678" s="160"/>
      <c r="Y678" s="160"/>
      <c r="Z678" s="160"/>
    </row>
    <row r="679" spans="1:26" ht="14.25" customHeight="1" x14ac:dyDescent="0.25">
      <c r="A679" s="160"/>
      <c r="B679" s="160"/>
      <c r="C679" s="160"/>
      <c r="D679" s="160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4"/>
      <c r="P679" s="164"/>
      <c r="Q679" s="166"/>
      <c r="R679" s="160"/>
      <c r="S679" s="160"/>
      <c r="T679" s="160"/>
      <c r="U679" s="160"/>
      <c r="V679" s="160"/>
      <c r="W679" s="160"/>
      <c r="X679" s="160"/>
      <c r="Y679" s="160"/>
      <c r="Z679" s="160"/>
    </row>
    <row r="680" spans="1:26" ht="14.25" customHeight="1" x14ac:dyDescent="0.25">
      <c r="A680" s="160"/>
      <c r="B680" s="160"/>
      <c r="C680" s="160"/>
      <c r="D680" s="160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4"/>
      <c r="P680" s="164"/>
      <c r="Q680" s="166"/>
      <c r="R680" s="160"/>
      <c r="S680" s="160"/>
      <c r="T680" s="160"/>
      <c r="U680" s="160"/>
      <c r="V680" s="160"/>
      <c r="W680" s="160"/>
      <c r="X680" s="160"/>
      <c r="Y680" s="160"/>
      <c r="Z680" s="160"/>
    </row>
    <row r="681" spans="1:26" ht="14.25" customHeight="1" x14ac:dyDescent="0.25">
      <c r="A681" s="160"/>
      <c r="B681" s="160"/>
      <c r="C681" s="160"/>
      <c r="D681" s="160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4"/>
      <c r="P681" s="164"/>
      <c r="Q681" s="166"/>
      <c r="R681" s="160"/>
      <c r="S681" s="160"/>
      <c r="T681" s="160"/>
      <c r="U681" s="160"/>
      <c r="V681" s="160"/>
      <c r="W681" s="160"/>
      <c r="X681" s="160"/>
      <c r="Y681" s="160"/>
      <c r="Z681" s="160"/>
    </row>
    <row r="682" spans="1:26" ht="14.25" customHeight="1" x14ac:dyDescent="0.25">
      <c r="A682" s="160"/>
      <c r="B682" s="160"/>
      <c r="C682" s="160"/>
      <c r="D682" s="160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4"/>
      <c r="P682" s="164"/>
      <c r="Q682" s="166"/>
      <c r="R682" s="160"/>
      <c r="S682" s="160"/>
      <c r="T682" s="160"/>
      <c r="U682" s="160"/>
      <c r="V682" s="160"/>
      <c r="W682" s="160"/>
      <c r="X682" s="160"/>
      <c r="Y682" s="160"/>
      <c r="Z682" s="160"/>
    </row>
    <row r="683" spans="1:26" ht="14.25" customHeight="1" x14ac:dyDescent="0.25">
      <c r="A683" s="160"/>
      <c r="B683" s="160"/>
      <c r="C683" s="160"/>
      <c r="D683" s="160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4"/>
      <c r="P683" s="164"/>
      <c r="Q683" s="166"/>
      <c r="R683" s="160"/>
      <c r="S683" s="160"/>
      <c r="T683" s="160"/>
      <c r="U683" s="160"/>
      <c r="V683" s="160"/>
      <c r="W683" s="160"/>
      <c r="X683" s="160"/>
      <c r="Y683" s="160"/>
      <c r="Z683" s="160"/>
    </row>
    <row r="684" spans="1:26" ht="14.25" customHeight="1" x14ac:dyDescent="0.25">
      <c r="A684" s="160"/>
      <c r="B684" s="160"/>
      <c r="C684" s="160"/>
      <c r="D684" s="160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4"/>
      <c r="P684" s="164"/>
      <c r="Q684" s="166"/>
      <c r="R684" s="160"/>
      <c r="S684" s="160"/>
      <c r="T684" s="160"/>
      <c r="U684" s="160"/>
      <c r="V684" s="160"/>
      <c r="W684" s="160"/>
      <c r="X684" s="160"/>
      <c r="Y684" s="160"/>
      <c r="Z684" s="160"/>
    </row>
    <row r="685" spans="1:26" ht="14.25" customHeight="1" x14ac:dyDescent="0.25">
      <c r="A685" s="160"/>
      <c r="B685" s="160"/>
      <c r="C685" s="160"/>
      <c r="D685" s="160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4"/>
      <c r="P685" s="164"/>
      <c r="Q685" s="166"/>
      <c r="R685" s="160"/>
      <c r="S685" s="160"/>
      <c r="T685" s="160"/>
      <c r="U685" s="160"/>
      <c r="V685" s="160"/>
      <c r="W685" s="160"/>
      <c r="X685" s="160"/>
      <c r="Y685" s="160"/>
      <c r="Z685" s="160"/>
    </row>
    <row r="686" spans="1:26" ht="14.25" customHeight="1" x14ac:dyDescent="0.25">
      <c r="A686" s="160"/>
      <c r="B686" s="160"/>
      <c r="C686" s="160"/>
      <c r="D686" s="160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4"/>
      <c r="P686" s="164"/>
      <c r="Q686" s="166"/>
      <c r="R686" s="160"/>
      <c r="S686" s="160"/>
      <c r="T686" s="160"/>
      <c r="U686" s="160"/>
      <c r="V686" s="160"/>
      <c r="W686" s="160"/>
      <c r="X686" s="160"/>
      <c r="Y686" s="160"/>
      <c r="Z686" s="160"/>
    </row>
    <row r="687" spans="1:26" ht="14.25" customHeight="1" x14ac:dyDescent="0.25">
      <c r="A687" s="160"/>
      <c r="B687" s="160"/>
      <c r="C687" s="160"/>
      <c r="D687" s="160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4"/>
      <c r="P687" s="164"/>
      <c r="Q687" s="166"/>
      <c r="R687" s="160"/>
      <c r="S687" s="160"/>
      <c r="T687" s="160"/>
      <c r="U687" s="160"/>
      <c r="V687" s="160"/>
      <c r="W687" s="160"/>
      <c r="X687" s="160"/>
      <c r="Y687" s="160"/>
      <c r="Z687" s="160"/>
    </row>
    <row r="688" spans="1:26" ht="14.25" customHeight="1" x14ac:dyDescent="0.25">
      <c r="A688" s="160"/>
      <c r="B688" s="160"/>
      <c r="C688" s="160"/>
      <c r="D688" s="160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4"/>
      <c r="P688" s="164"/>
      <c r="Q688" s="166"/>
      <c r="R688" s="160"/>
      <c r="S688" s="160"/>
      <c r="T688" s="160"/>
      <c r="U688" s="160"/>
      <c r="V688" s="160"/>
      <c r="W688" s="160"/>
      <c r="X688" s="160"/>
      <c r="Y688" s="160"/>
      <c r="Z688" s="160"/>
    </row>
    <row r="689" spans="1:26" ht="14.25" customHeight="1" x14ac:dyDescent="0.25">
      <c r="A689" s="160"/>
      <c r="B689" s="160"/>
      <c r="C689" s="160"/>
      <c r="D689" s="160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4"/>
      <c r="P689" s="164"/>
      <c r="Q689" s="166"/>
      <c r="R689" s="160"/>
      <c r="S689" s="160"/>
      <c r="T689" s="160"/>
      <c r="U689" s="160"/>
      <c r="V689" s="160"/>
      <c r="W689" s="160"/>
      <c r="X689" s="160"/>
      <c r="Y689" s="160"/>
      <c r="Z689" s="160"/>
    </row>
    <row r="690" spans="1:26" ht="14.25" customHeight="1" x14ac:dyDescent="0.25">
      <c r="A690" s="160"/>
      <c r="B690" s="160"/>
      <c r="C690" s="160"/>
      <c r="D690" s="160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4"/>
      <c r="P690" s="164"/>
      <c r="Q690" s="166"/>
      <c r="R690" s="160"/>
      <c r="S690" s="160"/>
      <c r="T690" s="160"/>
      <c r="U690" s="160"/>
      <c r="V690" s="160"/>
      <c r="W690" s="160"/>
      <c r="X690" s="160"/>
      <c r="Y690" s="160"/>
      <c r="Z690" s="160"/>
    </row>
    <row r="691" spans="1:26" ht="14.25" customHeight="1" x14ac:dyDescent="0.25">
      <c r="A691" s="160"/>
      <c r="B691" s="160"/>
      <c r="C691" s="160"/>
      <c r="D691" s="160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4"/>
      <c r="P691" s="164"/>
      <c r="Q691" s="166"/>
      <c r="R691" s="160"/>
      <c r="S691" s="160"/>
      <c r="T691" s="160"/>
      <c r="U691" s="160"/>
      <c r="V691" s="160"/>
      <c r="W691" s="160"/>
      <c r="X691" s="160"/>
      <c r="Y691" s="160"/>
      <c r="Z691" s="160"/>
    </row>
    <row r="692" spans="1:26" ht="14.25" customHeight="1" x14ac:dyDescent="0.25">
      <c r="A692" s="160"/>
      <c r="B692" s="160"/>
      <c r="C692" s="160"/>
      <c r="D692" s="160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4"/>
      <c r="P692" s="164"/>
      <c r="Q692" s="166"/>
      <c r="R692" s="160"/>
      <c r="S692" s="160"/>
      <c r="T692" s="160"/>
      <c r="U692" s="160"/>
      <c r="V692" s="160"/>
      <c r="W692" s="160"/>
      <c r="X692" s="160"/>
      <c r="Y692" s="160"/>
      <c r="Z692" s="160"/>
    </row>
    <row r="693" spans="1:26" ht="14.25" customHeight="1" x14ac:dyDescent="0.25">
      <c r="A693" s="160"/>
      <c r="B693" s="160"/>
      <c r="C693" s="160"/>
      <c r="D693" s="160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4"/>
      <c r="P693" s="164"/>
      <c r="Q693" s="166"/>
      <c r="R693" s="160"/>
      <c r="S693" s="160"/>
      <c r="T693" s="160"/>
      <c r="U693" s="160"/>
      <c r="V693" s="160"/>
      <c r="W693" s="160"/>
      <c r="X693" s="160"/>
      <c r="Y693" s="160"/>
      <c r="Z693" s="160"/>
    </row>
    <row r="694" spans="1:26" ht="14.25" customHeight="1" x14ac:dyDescent="0.25">
      <c r="A694" s="160"/>
      <c r="B694" s="160"/>
      <c r="C694" s="160"/>
      <c r="D694" s="160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4"/>
      <c r="P694" s="164"/>
      <c r="Q694" s="166"/>
      <c r="R694" s="160"/>
      <c r="S694" s="160"/>
      <c r="T694" s="160"/>
      <c r="U694" s="160"/>
      <c r="V694" s="160"/>
      <c r="W694" s="160"/>
      <c r="X694" s="160"/>
      <c r="Y694" s="160"/>
      <c r="Z694" s="160"/>
    </row>
    <row r="695" spans="1:26" ht="14.25" customHeight="1" x14ac:dyDescent="0.25">
      <c r="A695" s="160"/>
      <c r="B695" s="160"/>
      <c r="C695" s="160"/>
      <c r="D695" s="160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4"/>
      <c r="P695" s="164"/>
      <c r="Q695" s="166"/>
      <c r="R695" s="160"/>
      <c r="S695" s="160"/>
      <c r="T695" s="160"/>
      <c r="U695" s="160"/>
      <c r="V695" s="160"/>
      <c r="W695" s="160"/>
      <c r="X695" s="160"/>
      <c r="Y695" s="160"/>
      <c r="Z695" s="160"/>
    </row>
    <row r="696" spans="1:26" ht="14.25" customHeight="1" x14ac:dyDescent="0.25">
      <c r="A696" s="160"/>
      <c r="B696" s="160"/>
      <c r="C696" s="160"/>
      <c r="D696" s="160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4"/>
      <c r="P696" s="164"/>
      <c r="Q696" s="166"/>
      <c r="R696" s="160"/>
      <c r="S696" s="160"/>
      <c r="T696" s="160"/>
      <c r="U696" s="160"/>
      <c r="V696" s="160"/>
      <c r="W696" s="160"/>
      <c r="X696" s="160"/>
      <c r="Y696" s="160"/>
      <c r="Z696" s="160"/>
    </row>
    <row r="697" spans="1:26" ht="14.25" customHeight="1" x14ac:dyDescent="0.25">
      <c r="A697" s="160"/>
      <c r="B697" s="160"/>
      <c r="C697" s="160"/>
      <c r="D697" s="160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4"/>
      <c r="P697" s="164"/>
      <c r="Q697" s="166"/>
      <c r="R697" s="160"/>
      <c r="S697" s="160"/>
      <c r="T697" s="160"/>
      <c r="U697" s="160"/>
      <c r="V697" s="160"/>
      <c r="W697" s="160"/>
      <c r="X697" s="160"/>
      <c r="Y697" s="160"/>
      <c r="Z697" s="160"/>
    </row>
    <row r="698" spans="1:26" ht="14.25" customHeight="1" x14ac:dyDescent="0.25">
      <c r="A698" s="160"/>
      <c r="B698" s="160"/>
      <c r="C698" s="160"/>
      <c r="D698" s="160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4"/>
      <c r="P698" s="164"/>
      <c r="Q698" s="166"/>
      <c r="R698" s="160"/>
      <c r="S698" s="160"/>
      <c r="T698" s="160"/>
      <c r="U698" s="160"/>
      <c r="V698" s="160"/>
      <c r="W698" s="160"/>
      <c r="X698" s="160"/>
      <c r="Y698" s="160"/>
      <c r="Z698" s="160"/>
    </row>
    <row r="699" spans="1:26" ht="14.25" customHeight="1" x14ac:dyDescent="0.25">
      <c r="A699" s="160"/>
      <c r="B699" s="160"/>
      <c r="C699" s="160"/>
      <c r="D699" s="160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4"/>
      <c r="P699" s="164"/>
      <c r="Q699" s="166"/>
      <c r="R699" s="160"/>
      <c r="S699" s="160"/>
      <c r="T699" s="160"/>
      <c r="U699" s="160"/>
      <c r="V699" s="160"/>
      <c r="W699" s="160"/>
      <c r="X699" s="160"/>
      <c r="Y699" s="160"/>
      <c r="Z699" s="160"/>
    </row>
    <row r="700" spans="1:26" ht="14.25" customHeight="1" x14ac:dyDescent="0.25">
      <c r="A700" s="160"/>
      <c r="B700" s="160"/>
      <c r="C700" s="160"/>
      <c r="D700" s="160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4"/>
      <c r="P700" s="164"/>
      <c r="Q700" s="166"/>
      <c r="R700" s="160"/>
      <c r="S700" s="160"/>
      <c r="T700" s="160"/>
      <c r="U700" s="160"/>
      <c r="V700" s="160"/>
      <c r="W700" s="160"/>
      <c r="X700" s="160"/>
      <c r="Y700" s="160"/>
      <c r="Z700" s="160"/>
    </row>
    <row r="701" spans="1:26" ht="14.25" customHeight="1" x14ac:dyDescent="0.25">
      <c r="A701" s="160"/>
      <c r="B701" s="160"/>
      <c r="C701" s="160"/>
      <c r="D701" s="160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4"/>
      <c r="P701" s="164"/>
      <c r="Q701" s="166"/>
      <c r="R701" s="160"/>
      <c r="S701" s="160"/>
      <c r="T701" s="160"/>
      <c r="U701" s="160"/>
      <c r="V701" s="160"/>
      <c r="W701" s="160"/>
      <c r="X701" s="160"/>
      <c r="Y701" s="160"/>
      <c r="Z701" s="160"/>
    </row>
    <row r="702" spans="1:26" ht="14.25" customHeight="1" x14ac:dyDescent="0.25">
      <c r="A702" s="160"/>
      <c r="B702" s="160"/>
      <c r="C702" s="160"/>
      <c r="D702" s="160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4"/>
      <c r="P702" s="164"/>
      <c r="Q702" s="166"/>
      <c r="R702" s="160"/>
      <c r="S702" s="160"/>
      <c r="T702" s="160"/>
      <c r="U702" s="160"/>
      <c r="V702" s="160"/>
      <c r="W702" s="160"/>
      <c r="X702" s="160"/>
      <c r="Y702" s="160"/>
      <c r="Z702" s="160"/>
    </row>
    <row r="703" spans="1:26" ht="14.25" customHeight="1" x14ac:dyDescent="0.25">
      <c r="A703" s="160"/>
      <c r="B703" s="160"/>
      <c r="C703" s="160"/>
      <c r="D703" s="160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4"/>
      <c r="P703" s="164"/>
      <c r="Q703" s="166"/>
      <c r="R703" s="160"/>
      <c r="S703" s="160"/>
      <c r="T703" s="160"/>
      <c r="U703" s="160"/>
      <c r="V703" s="160"/>
      <c r="W703" s="160"/>
      <c r="X703" s="160"/>
      <c r="Y703" s="160"/>
      <c r="Z703" s="160"/>
    </row>
    <row r="704" spans="1:26" ht="14.25" customHeight="1" x14ac:dyDescent="0.25">
      <c r="A704" s="160"/>
      <c r="B704" s="160"/>
      <c r="C704" s="160"/>
      <c r="D704" s="160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4"/>
      <c r="P704" s="164"/>
      <c r="Q704" s="166"/>
      <c r="R704" s="160"/>
      <c r="S704" s="160"/>
      <c r="T704" s="160"/>
      <c r="U704" s="160"/>
      <c r="V704" s="160"/>
      <c r="W704" s="160"/>
      <c r="X704" s="160"/>
      <c r="Y704" s="160"/>
      <c r="Z704" s="160"/>
    </row>
    <row r="705" spans="1:26" ht="14.25" customHeight="1" x14ac:dyDescent="0.25">
      <c r="A705" s="160"/>
      <c r="B705" s="160"/>
      <c r="C705" s="160"/>
      <c r="D705" s="160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4"/>
      <c r="P705" s="164"/>
      <c r="Q705" s="166"/>
      <c r="R705" s="160"/>
      <c r="S705" s="160"/>
      <c r="T705" s="160"/>
      <c r="U705" s="160"/>
      <c r="V705" s="160"/>
      <c r="W705" s="160"/>
      <c r="X705" s="160"/>
      <c r="Y705" s="160"/>
      <c r="Z705" s="160"/>
    </row>
    <row r="706" spans="1:26" ht="14.25" customHeight="1" x14ac:dyDescent="0.25">
      <c r="A706" s="160"/>
      <c r="B706" s="160"/>
      <c r="C706" s="160"/>
      <c r="D706" s="160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4"/>
      <c r="P706" s="164"/>
      <c r="Q706" s="166"/>
      <c r="R706" s="160"/>
      <c r="S706" s="160"/>
      <c r="T706" s="160"/>
      <c r="U706" s="160"/>
      <c r="V706" s="160"/>
      <c r="W706" s="160"/>
      <c r="X706" s="160"/>
      <c r="Y706" s="160"/>
      <c r="Z706" s="160"/>
    </row>
    <row r="707" spans="1:26" ht="14.25" customHeight="1" x14ac:dyDescent="0.25">
      <c r="A707" s="160"/>
      <c r="B707" s="160"/>
      <c r="C707" s="160"/>
      <c r="D707" s="160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4"/>
      <c r="P707" s="164"/>
      <c r="Q707" s="166"/>
      <c r="R707" s="160"/>
      <c r="S707" s="160"/>
      <c r="T707" s="160"/>
      <c r="U707" s="160"/>
      <c r="V707" s="160"/>
      <c r="W707" s="160"/>
      <c r="X707" s="160"/>
      <c r="Y707" s="160"/>
      <c r="Z707" s="160"/>
    </row>
    <row r="708" spans="1:26" ht="14.25" customHeight="1" x14ac:dyDescent="0.25">
      <c r="A708" s="160"/>
      <c r="B708" s="160"/>
      <c r="C708" s="160"/>
      <c r="D708" s="160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4"/>
      <c r="P708" s="164"/>
      <c r="Q708" s="166"/>
      <c r="R708" s="160"/>
      <c r="S708" s="160"/>
      <c r="T708" s="160"/>
      <c r="U708" s="160"/>
      <c r="V708" s="160"/>
      <c r="W708" s="160"/>
      <c r="X708" s="160"/>
      <c r="Y708" s="160"/>
      <c r="Z708" s="160"/>
    </row>
    <row r="709" spans="1:26" ht="14.25" customHeight="1" x14ac:dyDescent="0.25">
      <c r="A709" s="160"/>
      <c r="B709" s="160"/>
      <c r="C709" s="160"/>
      <c r="D709" s="160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4"/>
      <c r="P709" s="164"/>
      <c r="Q709" s="166"/>
      <c r="R709" s="160"/>
      <c r="S709" s="160"/>
      <c r="T709" s="160"/>
      <c r="U709" s="160"/>
      <c r="V709" s="160"/>
      <c r="W709" s="160"/>
      <c r="X709" s="160"/>
      <c r="Y709" s="160"/>
      <c r="Z709" s="160"/>
    </row>
    <row r="710" spans="1:26" ht="14.25" customHeight="1" x14ac:dyDescent="0.25">
      <c r="A710" s="160"/>
      <c r="B710" s="160"/>
      <c r="C710" s="160"/>
      <c r="D710" s="160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4"/>
      <c r="P710" s="164"/>
      <c r="Q710" s="166"/>
      <c r="R710" s="160"/>
      <c r="S710" s="160"/>
      <c r="T710" s="160"/>
      <c r="U710" s="160"/>
      <c r="V710" s="160"/>
      <c r="W710" s="160"/>
      <c r="X710" s="160"/>
      <c r="Y710" s="160"/>
      <c r="Z710" s="160"/>
    </row>
    <row r="711" spans="1:26" ht="14.25" customHeight="1" x14ac:dyDescent="0.25">
      <c r="A711" s="160"/>
      <c r="B711" s="160"/>
      <c r="C711" s="160"/>
      <c r="D711" s="160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4"/>
      <c r="P711" s="164"/>
      <c r="Q711" s="166"/>
      <c r="R711" s="160"/>
      <c r="S711" s="160"/>
      <c r="T711" s="160"/>
      <c r="U711" s="160"/>
      <c r="V711" s="160"/>
      <c r="W711" s="160"/>
      <c r="X711" s="160"/>
      <c r="Y711" s="160"/>
      <c r="Z711" s="160"/>
    </row>
    <row r="712" spans="1:26" ht="14.25" customHeight="1" x14ac:dyDescent="0.25">
      <c r="A712" s="160"/>
      <c r="B712" s="160"/>
      <c r="C712" s="160"/>
      <c r="D712" s="160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4"/>
      <c r="P712" s="164"/>
      <c r="Q712" s="166"/>
      <c r="R712" s="160"/>
      <c r="S712" s="160"/>
      <c r="T712" s="160"/>
      <c r="U712" s="160"/>
      <c r="V712" s="160"/>
      <c r="W712" s="160"/>
      <c r="X712" s="160"/>
      <c r="Y712" s="160"/>
      <c r="Z712" s="160"/>
    </row>
    <row r="713" spans="1:26" ht="14.25" customHeight="1" x14ac:dyDescent="0.25">
      <c r="A713" s="160"/>
      <c r="B713" s="160"/>
      <c r="C713" s="160"/>
      <c r="D713" s="160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4"/>
      <c r="P713" s="164"/>
      <c r="Q713" s="166"/>
      <c r="R713" s="160"/>
      <c r="S713" s="160"/>
      <c r="T713" s="160"/>
      <c r="U713" s="160"/>
      <c r="V713" s="160"/>
      <c r="W713" s="160"/>
      <c r="X713" s="160"/>
      <c r="Y713" s="160"/>
      <c r="Z713" s="160"/>
    </row>
    <row r="714" spans="1:26" ht="14.25" customHeight="1" x14ac:dyDescent="0.25">
      <c r="A714" s="160"/>
      <c r="B714" s="160"/>
      <c r="C714" s="160"/>
      <c r="D714" s="160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4"/>
      <c r="P714" s="164"/>
      <c r="Q714" s="166"/>
      <c r="R714" s="160"/>
      <c r="S714" s="160"/>
      <c r="T714" s="160"/>
      <c r="U714" s="160"/>
      <c r="V714" s="160"/>
      <c r="W714" s="160"/>
      <c r="X714" s="160"/>
      <c r="Y714" s="160"/>
      <c r="Z714" s="160"/>
    </row>
    <row r="715" spans="1:26" ht="14.25" customHeight="1" x14ac:dyDescent="0.25">
      <c r="A715" s="160"/>
      <c r="B715" s="160"/>
      <c r="C715" s="160"/>
      <c r="D715" s="160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4"/>
      <c r="P715" s="164"/>
      <c r="Q715" s="166"/>
      <c r="R715" s="160"/>
      <c r="S715" s="160"/>
      <c r="T715" s="160"/>
      <c r="U715" s="160"/>
      <c r="V715" s="160"/>
      <c r="W715" s="160"/>
      <c r="X715" s="160"/>
      <c r="Y715" s="160"/>
      <c r="Z715" s="160"/>
    </row>
    <row r="716" spans="1:26" ht="14.25" customHeight="1" x14ac:dyDescent="0.25">
      <c r="A716" s="160"/>
      <c r="B716" s="160"/>
      <c r="C716" s="160"/>
      <c r="D716" s="160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4"/>
      <c r="P716" s="164"/>
      <c r="Q716" s="166"/>
      <c r="R716" s="160"/>
      <c r="S716" s="160"/>
      <c r="T716" s="160"/>
      <c r="U716" s="160"/>
      <c r="V716" s="160"/>
      <c r="W716" s="160"/>
      <c r="X716" s="160"/>
      <c r="Y716" s="160"/>
      <c r="Z716" s="160"/>
    </row>
    <row r="717" spans="1:26" ht="14.25" customHeight="1" x14ac:dyDescent="0.25">
      <c r="A717" s="160"/>
      <c r="B717" s="160"/>
      <c r="C717" s="160"/>
      <c r="D717" s="160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4"/>
      <c r="P717" s="164"/>
      <c r="Q717" s="166"/>
      <c r="R717" s="160"/>
      <c r="S717" s="160"/>
      <c r="T717" s="160"/>
      <c r="U717" s="160"/>
      <c r="V717" s="160"/>
      <c r="W717" s="160"/>
      <c r="X717" s="160"/>
      <c r="Y717" s="160"/>
      <c r="Z717" s="160"/>
    </row>
    <row r="718" spans="1:26" ht="14.25" customHeight="1" x14ac:dyDescent="0.25">
      <c r="A718" s="160"/>
      <c r="B718" s="160"/>
      <c r="C718" s="160"/>
      <c r="D718" s="160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4"/>
      <c r="P718" s="164"/>
      <c r="Q718" s="166"/>
      <c r="R718" s="160"/>
      <c r="S718" s="160"/>
      <c r="T718" s="160"/>
      <c r="U718" s="160"/>
      <c r="V718" s="160"/>
      <c r="W718" s="160"/>
      <c r="X718" s="160"/>
      <c r="Y718" s="160"/>
      <c r="Z718" s="160"/>
    </row>
    <row r="719" spans="1:26" ht="14.25" customHeight="1" x14ac:dyDescent="0.25">
      <c r="A719" s="160"/>
      <c r="B719" s="160"/>
      <c r="C719" s="160"/>
      <c r="D719" s="160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4"/>
      <c r="P719" s="164"/>
      <c r="Q719" s="166"/>
      <c r="R719" s="160"/>
      <c r="S719" s="160"/>
      <c r="T719" s="160"/>
      <c r="U719" s="160"/>
      <c r="V719" s="160"/>
      <c r="W719" s="160"/>
      <c r="X719" s="160"/>
      <c r="Y719" s="160"/>
      <c r="Z719" s="160"/>
    </row>
    <row r="720" spans="1:26" ht="14.25" customHeight="1" x14ac:dyDescent="0.25">
      <c r="A720" s="160"/>
      <c r="B720" s="160"/>
      <c r="C720" s="160"/>
      <c r="D720" s="160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4"/>
      <c r="P720" s="164"/>
      <c r="Q720" s="166"/>
      <c r="R720" s="160"/>
      <c r="S720" s="160"/>
      <c r="T720" s="160"/>
      <c r="U720" s="160"/>
      <c r="V720" s="160"/>
      <c r="W720" s="160"/>
      <c r="X720" s="160"/>
      <c r="Y720" s="160"/>
      <c r="Z720" s="160"/>
    </row>
    <row r="721" spans="1:26" ht="14.25" customHeight="1" x14ac:dyDescent="0.25">
      <c r="A721" s="160"/>
      <c r="B721" s="160"/>
      <c r="C721" s="160"/>
      <c r="D721" s="160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4"/>
      <c r="P721" s="164"/>
      <c r="Q721" s="166"/>
      <c r="R721" s="160"/>
      <c r="S721" s="160"/>
      <c r="T721" s="160"/>
      <c r="U721" s="160"/>
      <c r="V721" s="160"/>
      <c r="W721" s="160"/>
      <c r="X721" s="160"/>
      <c r="Y721" s="160"/>
      <c r="Z721" s="160"/>
    </row>
    <row r="722" spans="1:26" ht="14.25" customHeight="1" x14ac:dyDescent="0.25">
      <c r="A722" s="160"/>
      <c r="B722" s="160"/>
      <c r="C722" s="160"/>
      <c r="D722" s="160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4"/>
      <c r="P722" s="164"/>
      <c r="Q722" s="166"/>
      <c r="R722" s="160"/>
      <c r="S722" s="160"/>
      <c r="T722" s="160"/>
      <c r="U722" s="160"/>
      <c r="V722" s="160"/>
      <c r="W722" s="160"/>
      <c r="X722" s="160"/>
      <c r="Y722" s="160"/>
      <c r="Z722" s="160"/>
    </row>
    <row r="723" spans="1:26" ht="14.25" customHeight="1" x14ac:dyDescent="0.25">
      <c r="A723" s="160"/>
      <c r="B723" s="160"/>
      <c r="C723" s="160"/>
      <c r="D723" s="160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4"/>
      <c r="P723" s="164"/>
      <c r="Q723" s="166"/>
      <c r="R723" s="160"/>
      <c r="S723" s="160"/>
      <c r="T723" s="160"/>
      <c r="U723" s="160"/>
      <c r="V723" s="160"/>
      <c r="W723" s="160"/>
      <c r="X723" s="160"/>
      <c r="Y723" s="160"/>
      <c r="Z723" s="160"/>
    </row>
    <row r="724" spans="1:26" ht="14.25" customHeight="1" x14ac:dyDescent="0.25">
      <c r="A724" s="160"/>
      <c r="B724" s="160"/>
      <c r="C724" s="160"/>
      <c r="D724" s="160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4"/>
      <c r="P724" s="164"/>
      <c r="Q724" s="166"/>
      <c r="R724" s="160"/>
      <c r="S724" s="160"/>
      <c r="T724" s="160"/>
      <c r="U724" s="160"/>
      <c r="V724" s="160"/>
      <c r="W724" s="160"/>
      <c r="X724" s="160"/>
      <c r="Y724" s="160"/>
      <c r="Z724" s="160"/>
    </row>
    <row r="725" spans="1:26" ht="14.25" customHeight="1" x14ac:dyDescent="0.25">
      <c r="A725" s="160"/>
      <c r="B725" s="160"/>
      <c r="C725" s="160"/>
      <c r="D725" s="160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4"/>
      <c r="P725" s="164"/>
      <c r="Q725" s="166"/>
      <c r="R725" s="160"/>
      <c r="S725" s="160"/>
      <c r="T725" s="160"/>
      <c r="U725" s="160"/>
      <c r="V725" s="160"/>
      <c r="W725" s="160"/>
      <c r="X725" s="160"/>
      <c r="Y725" s="160"/>
      <c r="Z725" s="160"/>
    </row>
    <row r="726" spans="1:26" ht="14.25" customHeight="1" x14ac:dyDescent="0.25">
      <c r="A726" s="160"/>
      <c r="B726" s="160"/>
      <c r="C726" s="160"/>
      <c r="D726" s="160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4"/>
      <c r="P726" s="164"/>
      <c r="Q726" s="166"/>
      <c r="R726" s="160"/>
      <c r="S726" s="160"/>
      <c r="T726" s="160"/>
      <c r="U726" s="160"/>
      <c r="V726" s="160"/>
      <c r="W726" s="160"/>
      <c r="X726" s="160"/>
      <c r="Y726" s="160"/>
      <c r="Z726" s="160"/>
    </row>
    <row r="727" spans="1:26" ht="14.25" customHeight="1" x14ac:dyDescent="0.25">
      <c r="A727" s="160"/>
      <c r="B727" s="160"/>
      <c r="C727" s="160"/>
      <c r="D727" s="160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4"/>
      <c r="P727" s="164"/>
      <c r="Q727" s="166"/>
      <c r="R727" s="160"/>
      <c r="S727" s="160"/>
      <c r="T727" s="160"/>
      <c r="U727" s="160"/>
      <c r="V727" s="160"/>
      <c r="W727" s="160"/>
      <c r="X727" s="160"/>
      <c r="Y727" s="160"/>
      <c r="Z727" s="160"/>
    </row>
    <row r="728" spans="1:26" ht="14.25" customHeight="1" x14ac:dyDescent="0.25">
      <c r="A728" s="160"/>
      <c r="B728" s="160"/>
      <c r="C728" s="160"/>
      <c r="D728" s="160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4"/>
      <c r="P728" s="164"/>
      <c r="Q728" s="166"/>
      <c r="R728" s="160"/>
      <c r="S728" s="160"/>
      <c r="T728" s="160"/>
      <c r="U728" s="160"/>
      <c r="V728" s="160"/>
      <c r="W728" s="160"/>
      <c r="X728" s="160"/>
      <c r="Y728" s="160"/>
      <c r="Z728" s="160"/>
    </row>
    <row r="729" spans="1:26" ht="14.25" customHeight="1" x14ac:dyDescent="0.25">
      <c r="A729" s="160"/>
      <c r="B729" s="160"/>
      <c r="C729" s="160"/>
      <c r="D729" s="160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4"/>
      <c r="P729" s="164"/>
      <c r="Q729" s="166"/>
      <c r="R729" s="160"/>
      <c r="S729" s="160"/>
      <c r="T729" s="160"/>
      <c r="U729" s="160"/>
      <c r="V729" s="160"/>
      <c r="W729" s="160"/>
      <c r="X729" s="160"/>
      <c r="Y729" s="160"/>
      <c r="Z729" s="160"/>
    </row>
    <row r="730" spans="1:26" ht="14.25" customHeight="1" x14ac:dyDescent="0.25">
      <c r="A730" s="160"/>
      <c r="B730" s="160"/>
      <c r="C730" s="160"/>
      <c r="D730" s="160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4"/>
      <c r="P730" s="164"/>
      <c r="Q730" s="166"/>
      <c r="R730" s="160"/>
      <c r="S730" s="160"/>
      <c r="T730" s="160"/>
      <c r="U730" s="160"/>
      <c r="V730" s="160"/>
      <c r="W730" s="160"/>
      <c r="X730" s="160"/>
      <c r="Y730" s="160"/>
      <c r="Z730" s="160"/>
    </row>
    <row r="731" spans="1:26" ht="14.25" customHeight="1" x14ac:dyDescent="0.25">
      <c r="A731" s="160"/>
      <c r="B731" s="160"/>
      <c r="C731" s="160"/>
      <c r="D731" s="160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4"/>
      <c r="P731" s="164"/>
      <c r="Q731" s="166"/>
      <c r="R731" s="160"/>
      <c r="S731" s="160"/>
      <c r="T731" s="160"/>
      <c r="U731" s="160"/>
      <c r="V731" s="160"/>
      <c r="W731" s="160"/>
      <c r="X731" s="160"/>
      <c r="Y731" s="160"/>
      <c r="Z731" s="160"/>
    </row>
    <row r="732" spans="1:26" ht="14.25" customHeight="1" x14ac:dyDescent="0.25">
      <c r="A732" s="160"/>
      <c r="B732" s="160"/>
      <c r="C732" s="160"/>
      <c r="D732" s="160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4"/>
      <c r="P732" s="164"/>
      <c r="Q732" s="166"/>
      <c r="R732" s="160"/>
      <c r="S732" s="160"/>
      <c r="T732" s="160"/>
      <c r="U732" s="160"/>
      <c r="V732" s="160"/>
      <c r="W732" s="160"/>
      <c r="X732" s="160"/>
      <c r="Y732" s="160"/>
      <c r="Z732" s="160"/>
    </row>
    <row r="733" spans="1:26" ht="14.25" customHeight="1" x14ac:dyDescent="0.25">
      <c r="A733" s="160"/>
      <c r="B733" s="160"/>
      <c r="C733" s="160"/>
      <c r="D733" s="160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4"/>
      <c r="P733" s="164"/>
      <c r="Q733" s="166"/>
      <c r="R733" s="160"/>
      <c r="S733" s="160"/>
      <c r="T733" s="160"/>
      <c r="U733" s="160"/>
      <c r="V733" s="160"/>
      <c r="W733" s="160"/>
      <c r="X733" s="160"/>
      <c r="Y733" s="160"/>
      <c r="Z733" s="160"/>
    </row>
    <row r="734" spans="1:26" ht="14.25" customHeight="1" x14ac:dyDescent="0.25">
      <c r="A734" s="160"/>
      <c r="B734" s="160"/>
      <c r="C734" s="160"/>
      <c r="D734" s="160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4"/>
      <c r="P734" s="164"/>
      <c r="Q734" s="166"/>
      <c r="R734" s="160"/>
      <c r="S734" s="160"/>
      <c r="T734" s="160"/>
      <c r="U734" s="160"/>
      <c r="V734" s="160"/>
      <c r="W734" s="160"/>
      <c r="X734" s="160"/>
      <c r="Y734" s="160"/>
      <c r="Z734" s="160"/>
    </row>
    <row r="735" spans="1:26" ht="14.25" customHeight="1" x14ac:dyDescent="0.25">
      <c r="A735" s="160"/>
      <c r="B735" s="160"/>
      <c r="C735" s="160"/>
      <c r="D735" s="160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4"/>
      <c r="P735" s="164"/>
      <c r="Q735" s="166"/>
      <c r="R735" s="160"/>
      <c r="S735" s="160"/>
      <c r="T735" s="160"/>
      <c r="U735" s="160"/>
      <c r="V735" s="160"/>
      <c r="W735" s="160"/>
      <c r="X735" s="160"/>
      <c r="Y735" s="160"/>
      <c r="Z735" s="160"/>
    </row>
    <row r="736" spans="1:26" ht="14.25" customHeight="1" x14ac:dyDescent="0.25">
      <c r="A736" s="160"/>
      <c r="B736" s="160"/>
      <c r="C736" s="160"/>
      <c r="D736" s="160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4"/>
      <c r="P736" s="164"/>
      <c r="Q736" s="166"/>
      <c r="R736" s="160"/>
      <c r="S736" s="160"/>
      <c r="T736" s="160"/>
      <c r="U736" s="160"/>
      <c r="V736" s="160"/>
      <c r="W736" s="160"/>
      <c r="X736" s="160"/>
      <c r="Y736" s="160"/>
      <c r="Z736" s="160"/>
    </row>
    <row r="737" spans="1:26" ht="14.25" customHeight="1" x14ac:dyDescent="0.25">
      <c r="A737" s="160"/>
      <c r="B737" s="160"/>
      <c r="C737" s="160"/>
      <c r="D737" s="160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4"/>
      <c r="P737" s="164"/>
      <c r="Q737" s="166"/>
      <c r="R737" s="160"/>
      <c r="S737" s="160"/>
      <c r="T737" s="160"/>
      <c r="U737" s="160"/>
      <c r="V737" s="160"/>
      <c r="W737" s="160"/>
      <c r="X737" s="160"/>
      <c r="Y737" s="160"/>
      <c r="Z737" s="160"/>
    </row>
    <row r="738" spans="1:26" ht="14.25" customHeight="1" x14ac:dyDescent="0.25">
      <c r="A738" s="160"/>
      <c r="B738" s="160"/>
      <c r="C738" s="160"/>
      <c r="D738" s="160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4"/>
      <c r="P738" s="164"/>
      <c r="Q738" s="166"/>
      <c r="R738" s="160"/>
      <c r="S738" s="160"/>
      <c r="T738" s="160"/>
      <c r="U738" s="160"/>
      <c r="V738" s="160"/>
      <c r="W738" s="160"/>
      <c r="X738" s="160"/>
      <c r="Y738" s="160"/>
      <c r="Z738" s="160"/>
    </row>
    <row r="739" spans="1:26" ht="14.25" customHeight="1" x14ac:dyDescent="0.25">
      <c r="A739" s="160"/>
      <c r="B739" s="160"/>
      <c r="C739" s="160"/>
      <c r="D739" s="160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4"/>
      <c r="P739" s="164"/>
      <c r="Q739" s="166"/>
      <c r="R739" s="160"/>
      <c r="S739" s="160"/>
      <c r="T739" s="160"/>
      <c r="U739" s="160"/>
      <c r="V739" s="160"/>
      <c r="W739" s="160"/>
      <c r="X739" s="160"/>
      <c r="Y739" s="160"/>
      <c r="Z739" s="160"/>
    </row>
    <row r="740" spans="1:26" ht="14.25" customHeight="1" x14ac:dyDescent="0.25">
      <c r="A740" s="160"/>
      <c r="B740" s="160"/>
      <c r="C740" s="160"/>
      <c r="D740" s="160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4"/>
      <c r="P740" s="164"/>
      <c r="Q740" s="166"/>
      <c r="R740" s="160"/>
      <c r="S740" s="160"/>
      <c r="T740" s="160"/>
      <c r="U740" s="160"/>
      <c r="V740" s="160"/>
      <c r="W740" s="160"/>
      <c r="X740" s="160"/>
      <c r="Y740" s="160"/>
      <c r="Z740" s="160"/>
    </row>
    <row r="741" spans="1:26" ht="14.25" customHeight="1" x14ac:dyDescent="0.25">
      <c r="A741" s="160"/>
      <c r="B741" s="160"/>
      <c r="C741" s="160"/>
      <c r="D741" s="160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4"/>
      <c r="P741" s="164"/>
      <c r="Q741" s="166"/>
      <c r="R741" s="160"/>
      <c r="S741" s="160"/>
      <c r="T741" s="160"/>
      <c r="U741" s="160"/>
      <c r="V741" s="160"/>
      <c r="W741" s="160"/>
      <c r="X741" s="160"/>
      <c r="Y741" s="160"/>
      <c r="Z741" s="160"/>
    </row>
    <row r="742" spans="1:26" ht="14.25" customHeight="1" x14ac:dyDescent="0.25">
      <c r="A742" s="160"/>
      <c r="B742" s="160"/>
      <c r="C742" s="160"/>
      <c r="D742" s="160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4"/>
      <c r="P742" s="164"/>
      <c r="Q742" s="166"/>
      <c r="R742" s="160"/>
      <c r="S742" s="160"/>
      <c r="T742" s="160"/>
      <c r="U742" s="160"/>
      <c r="V742" s="160"/>
      <c r="W742" s="160"/>
      <c r="X742" s="160"/>
      <c r="Y742" s="160"/>
      <c r="Z742" s="160"/>
    </row>
    <row r="743" spans="1:26" ht="14.25" customHeight="1" x14ac:dyDescent="0.25">
      <c r="A743" s="160"/>
      <c r="B743" s="160"/>
      <c r="C743" s="160"/>
      <c r="D743" s="160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4"/>
      <c r="P743" s="164"/>
      <c r="Q743" s="166"/>
      <c r="R743" s="160"/>
      <c r="S743" s="160"/>
      <c r="T743" s="160"/>
      <c r="U743" s="160"/>
      <c r="V743" s="160"/>
      <c r="W743" s="160"/>
      <c r="X743" s="160"/>
      <c r="Y743" s="160"/>
      <c r="Z743" s="160"/>
    </row>
    <row r="744" spans="1:26" ht="14.25" customHeight="1" x14ac:dyDescent="0.25">
      <c r="A744" s="160"/>
      <c r="B744" s="160"/>
      <c r="C744" s="160"/>
      <c r="D744" s="160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4"/>
      <c r="P744" s="164"/>
      <c r="Q744" s="166"/>
      <c r="R744" s="160"/>
      <c r="S744" s="160"/>
      <c r="T744" s="160"/>
      <c r="U744" s="160"/>
      <c r="V744" s="160"/>
      <c r="W744" s="160"/>
      <c r="X744" s="160"/>
      <c r="Y744" s="160"/>
      <c r="Z744" s="160"/>
    </row>
    <row r="745" spans="1:26" ht="14.25" customHeight="1" x14ac:dyDescent="0.25">
      <c r="A745" s="160"/>
      <c r="B745" s="160"/>
      <c r="C745" s="160"/>
      <c r="D745" s="160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4"/>
      <c r="P745" s="164"/>
      <c r="Q745" s="166"/>
      <c r="R745" s="160"/>
      <c r="S745" s="160"/>
      <c r="T745" s="160"/>
      <c r="U745" s="160"/>
      <c r="V745" s="160"/>
      <c r="W745" s="160"/>
      <c r="X745" s="160"/>
      <c r="Y745" s="160"/>
      <c r="Z745" s="160"/>
    </row>
    <row r="746" spans="1:26" ht="14.25" customHeight="1" x14ac:dyDescent="0.25">
      <c r="A746" s="160"/>
      <c r="B746" s="160"/>
      <c r="C746" s="160"/>
      <c r="D746" s="160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4"/>
      <c r="P746" s="164"/>
      <c r="Q746" s="166"/>
      <c r="R746" s="160"/>
      <c r="S746" s="160"/>
      <c r="T746" s="160"/>
      <c r="U746" s="160"/>
      <c r="V746" s="160"/>
      <c r="W746" s="160"/>
      <c r="X746" s="160"/>
      <c r="Y746" s="160"/>
      <c r="Z746" s="160"/>
    </row>
    <row r="747" spans="1:26" ht="14.25" customHeight="1" x14ac:dyDescent="0.25">
      <c r="A747" s="160"/>
      <c r="B747" s="160"/>
      <c r="C747" s="160"/>
      <c r="D747" s="160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4"/>
      <c r="P747" s="164"/>
      <c r="Q747" s="166"/>
      <c r="R747" s="160"/>
      <c r="S747" s="160"/>
      <c r="T747" s="160"/>
      <c r="U747" s="160"/>
      <c r="V747" s="160"/>
      <c r="W747" s="160"/>
      <c r="X747" s="160"/>
      <c r="Y747" s="160"/>
      <c r="Z747" s="160"/>
    </row>
    <row r="748" spans="1:26" ht="14.25" customHeight="1" x14ac:dyDescent="0.25">
      <c r="A748" s="160"/>
      <c r="B748" s="160"/>
      <c r="C748" s="160"/>
      <c r="D748" s="160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4"/>
      <c r="P748" s="164"/>
      <c r="Q748" s="166"/>
      <c r="R748" s="160"/>
      <c r="S748" s="160"/>
      <c r="T748" s="160"/>
      <c r="U748" s="160"/>
      <c r="V748" s="160"/>
      <c r="W748" s="160"/>
      <c r="X748" s="160"/>
      <c r="Y748" s="160"/>
      <c r="Z748" s="160"/>
    </row>
    <row r="749" spans="1:26" ht="14.25" customHeight="1" x14ac:dyDescent="0.25">
      <c r="A749" s="160"/>
      <c r="B749" s="160"/>
      <c r="C749" s="160"/>
      <c r="D749" s="160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4"/>
      <c r="P749" s="164"/>
      <c r="Q749" s="166"/>
      <c r="R749" s="160"/>
      <c r="S749" s="160"/>
      <c r="T749" s="160"/>
      <c r="U749" s="160"/>
      <c r="V749" s="160"/>
      <c r="W749" s="160"/>
      <c r="X749" s="160"/>
      <c r="Y749" s="160"/>
      <c r="Z749" s="160"/>
    </row>
    <row r="750" spans="1:26" ht="14.25" customHeight="1" x14ac:dyDescent="0.25">
      <c r="A750" s="160"/>
      <c r="B750" s="160"/>
      <c r="C750" s="160"/>
      <c r="D750" s="160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4"/>
      <c r="P750" s="164"/>
      <c r="Q750" s="166"/>
      <c r="R750" s="160"/>
      <c r="S750" s="160"/>
      <c r="T750" s="160"/>
      <c r="U750" s="160"/>
      <c r="V750" s="160"/>
      <c r="W750" s="160"/>
      <c r="X750" s="160"/>
      <c r="Y750" s="160"/>
      <c r="Z750" s="160"/>
    </row>
    <row r="751" spans="1:26" ht="14.25" customHeight="1" x14ac:dyDescent="0.25">
      <c r="A751" s="160"/>
      <c r="B751" s="160"/>
      <c r="C751" s="160"/>
      <c r="D751" s="160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4"/>
      <c r="P751" s="164"/>
      <c r="Q751" s="166"/>
      <c r="R751" s="160"/>
      <c r="S751" s="160"/>
      <c r="T751" s="160"/>
      <c r="U751" s="160"/>
      <c r="V751" s="160"/>
      <c r="W751" s="160"/>
      <c r="X751" s="160"/>
      <c r="Y751" s="160"/>
      <c r="Z751" s="160"/>
    </row>
    <row r="752" spans="1:26" ht="14.25" customHeight="1" x14ac:dyDescent="0.25">
      <c r="A752" s="160"/>
      <c r="B752" s="160"/>
      <c r="C752" s="160"/>
      <c r="D752" s="160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4"/>
      <c r="P752" s="164"/>
      <c r="Q752" s="166"/>
      <c r="R752" s="160"/>
      <c r="S752" s="160"/>
      <c r="T752" s="160"/>
      <c r="U752" s="160"/>
      <c r="V752" s="160"/>
      <c r="W752" s="160"/>
      <c r="X752" s="160"/>
      <c r="Y752" s="160"/>
      <c r="Z752" s="160"/>
    </row>
    <row r="753" spans="1:26" ht="14.25" customHeight="1" x14ac:dyDescent="0.25">
      <c r="A753" s="160"/>
      <c r="B753" s="160"/>
      <c r="C753" s="160"/>
      <c r="D753" s="160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4"/>
      <c r="P753" s="164"/>
      <c r="Q753" s="166"/>
      <c r="R753" s="160"/>
      <c r="S753" s="160"/>
      <c r="T753" s="160"/>
      <c r="U753" s="160"/>
      <c r="V753" s="160"/>
      <c r="W753" s="160"/>
      <c r="X753" s="160"/>
      <c r="Y753" s="160"/>
      <c r="Z753" s="160"/>
    </row>
    <row r="754" spans="1:26" ht="14.25" customHeight="1" x14ac:dyDescent="0.25">
      <c r="A754" s="160"/>
      <c r="B754" s="160"/>
      <c r="C754" s="160"/>
      <c r="D754" s="160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4"/>
      <c r="P754" s="164"/>
      <c r="Q754" s="166"/>
      <c r="R754" s="160"/>
      <c r="S754" s="160"/>
      <c r="T754" s="160"/>
      <c r="U754" s="160"/>
      <c r="V754" s="160"/>
      <c r="W754" s="160"/>
      <c r="X754" s="160"/>
      <c r="Y754" s="160"/>
      <c r="Z754" s="160"/>
    </row>
    <row r="755" spans="1:26" ht="14.25" customHeight="1" x14ac:dyDescent="0.25">
      <c r="A755" s="160"/>
      <c r="B755" s="160"/>
      <c r="C755" s="160"/>
      <c r="D755" s="160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4"/>
      <c r="P755" s="164"/>
      <c r="Q755" s="166"/>
      <c r="R755" s="160"/>
      <c r="S755" s="160"/>
      <c r="T755" s="160"/>
      <c r="U755" s="160"/>
      <c r="V755" s="160"/>
      <c r="W755" s="160"/>
      <c r="X755" s="160"/>
      <c r="Y755" s="160"/>
      <c r="Z755" s="160"/>
    </row>
    <row r="756" spans="1:26" ht="14.25" customHeight="1" x14ac:dyDescent="0.25">
      <c r="A756" s="160"/>
      <c r="B756" s="160"/>
      <c r="C756" s="160"/>
      <c r="D756" s="160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4"/>
      <c r="P756" s="164"/>
      <c r="Q756" s="166"/>
      <c r="R756" s="160"/>
      <c r="S756" s="160"/>
      <c r="T756" s="160"/>
      <c r="U756" s="160"/>
      <c r="V756" s="160"/>
      <c r="W756" s="160"/>
      <c r="X756" s="160"/>
      <c r="Y756" s="160"/>
      <c r="Z756" s="160"/>
    </row>
    <row r="757" spans="1:26" ht="14.25" customHeight="1" x14ac:dyDescent="0.25">
      <c r="A757" s="160"/>
      <c r="B757" s="160"/>
      <c r="C757" s="160"/>
      <c r="D757" s="160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4"/>
      <c r="P757" s="164"/>
      <c r="Q757" s="166"/>
      <c r="R757" s="160"/>
      <c r="S757" s="160"/>
      <c r="T757" s="160"/>
      <c r="U757" s="160"/>
      <c r="V757" s="160"/>
      <c r="W757" s="160"/>
      <c r="X757" s="160"/>
      <c r="Y757" s="160"/>
      <c r="Z757" s="160"/>
    </row>
    <row r="758" spans="1:26" ht="14.25" customHeight="1" x14ac:dyDescent="0.25">
      <c r="A758" s="160"/>
      <c r="B758" s="160"/>
      <c r="C758" s="160"/>
      <c r="D758" s="160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4"/>
      <c r="P758" s="164"/>
      <c r="Q758" s="166"/>
      <c r="R758" s="160"/>
      <c r="S758" s="160"/>
      <c r="T758" s="160"/>
      <c r="U758" s="160"/>
      <c r="V758" s="160"/>
      <c r="W758" s="160"/>
      <c r="X758" s="160"/>
      <c r="Y758" s="160"/>
      <c r="Z758" s="160"/>
    </row>
    <row r="759" spans="1:26" ht="14.25" customHeight="1" x14ac:dyDescent="0.25">
      <c r="A759" s="160"/>
      <c r="B759" s="160"/>
      <c r="C759" s="160"/>
      <c r="D759" s="160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4"/>
      <c r="P759" s="164"/>
      <c r="Q759" s="166"/>
      <c r="R759" s="160"/>
      <c r="S759" s="160"/>
      <c r="T759" s="160"/>
      <c r="U759" s="160"/>
      <c r="V759" s="160"/>
      <c r="W759" s="160"/>
      <c r="X759" s="160"/>
      <c r="Y759" s="160"/>
      <c r="Z759" s="160"/>
    </row>
    <row r="760" spans="1:26" ht="14.25" customHeight="1" x14ac:dyDescent="0.25">
      <c r="A760" s="160"/>
      <c r="B760" s="160"/>
      <c r="C760" s="160"/>
      <c r="D760" s="160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4"/>
      <c r="P760" s="164"/>
      <c r="Q760" s="166"/>
      <c r="R760" s="160"/>
      <c r="S760" s="160"/>
      <c r="T760" s="160"/>
      <c r="U760" s="160"/>
      <c r="V760" s="160"/>
      <c r="W760" s="160"/>
      <c r="X760" s="160"/>
      <c r="Y760" s="160"/>
      <c r="Z760" s="160"/>
    </row>
    <row r="761" spans="1:26" ht="14.25" customHeight="1" x14ac:dyDescent="0.25">
      <c r="A761" s="160"/>
      <c r="B761" s="160"/>
      <c r="C761" s="160"/>
      <c r="D761" s="160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4"/>
      <c r="P761" s="164"/>
      <c r="Q761" s="166"/>
      <c r="R761" s="160"/>
      <c r="S761" s="160"/>
      <c r="T761" s="160"/>
      <c r="U761" s="160"/>
      <c r="V761" s="160"/>
      <c r="W761" s="160"/>
      <c r="X761" s="160"/>
      <c r="Y761" s="160"/>
      <c r="Z761" s="160"/>
    </row>
    <row r="762" spans="1:26" ht="14.25" customHeight="1" x14ac:dyDescent="0.25">
      <c r="A762" s="160"/>
      <c r="B762" s="160"/>
      <c r="C762" s="160"/>
      <c r="D762" s="160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4"/>
      <c r="P762" s="164"/>
      <c r="Q762" s="166"/>
      <c r="R762" s="160"/>
      <c r="S762" s="160"/>
      <c r="T762" s="160"/>
      <c r="U762" s="160"/>
      <c r="V762" s="160"/>
      <c r="W762" s="160"/>
      <c r="X762" s="160"/>
      <c r="Y762" s="160"/>
      <c r="Z762" s="160"/>
    </row>
    <row r="763" spans="1:26" ht="14.25" customHeight="1" x14ac:dyDescent="0.25">
      <c r="A763" s="160"/>
      <c r="B763" s="160"/>
      <c r="C763" s="160"/>
      <c r="D763" s="160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4"/>
      <c r="P763" s="164"/>
      <c r="Q763" s="166"/>
      <c r="R763" s="160"/>
      <c r="S763" s="160"/>
      <c r="T763" s="160"/>
      <c r="U763" s="160"/>
      <c r="V763" s="160"/>
      <c r="W763" s="160"/>
      <c r="X763" s="160"/>
      <c r="Y763" s="160"/>
      <c r="Z763" s="160"/>
    </row>
    <row r="764" spans="1:26" ht="14.25" customHeight="1" x14ac:dyDescent="0.25">
      <c r="A764" s="160"/>
      <c r="B764" s="160"/>
      <c r="C764" s="160"/>
      <c r="D764" s="160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4"/>
      <c r="P764" s="164"/>
      <c r="Q764" s="166"/>
      <c r="R764" s="160"/>
      <c r="S764" s="160"/>
      <c r="T764" s="160"/>
      <c r="U764" s="160"/>
      <c r="V764" s="160"/>
      <c r="W764" s="160"/>
      <c r="X764" s="160"/>
      <c r="Y764" s="160"/>
      <c r="Z764" s="160"/>
    </row>
    <row r="765" spans="1:26" ht="14.25" customHeight="1" x14ac:dyDescent="0.25">
      <c r="A765" s="160"/>
      <c r="B765" s="160"/>
      <c r="C765" s="160"/>
      <c r="D765" s="160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4"/>
      <c r="P765" s="164"/>
      <c r="Q765" s="166"/>
      <c r="R765" s="160"/>
      <c r="S765" s="160"/>
      <c r="T765" s="160"/>
      <c r="U765" s="160"/>
      <c r="V765" s="160"/>
      <c r="W765" s="160"/>
      <c r="X765" s="160"/>
      <c r="Y765" s="160"/>
      <c r="Z765" s="160"/>
    </row>
    <row r="766" spans="1:26" ht="14.25" customHeight="1" x14ac:dyDescent="0.25">
      <c r="A766" s="160"/>
      <c r="B766" s="160"/>
      <c r="C766" s="160"/>
      <c r="D766" s="160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4"/>
      <c r="P766" s="164"/>
      <c r="Q766" s="166"/>
      <c r="R766" s="160"/>
      <c r="S766" s="160"/>
      <c r="T766" s="160"/>
      <c r="U766" s="160"/>
      <c r="V766" s="160"/>
      <c r="W766" s="160"/>
      <c r="X766" s="160"/>
      <c r="Y766" s="160"/>
      <c r="Z766" s="160"/>
    </row>
    <row r="767" spans="1:26" ht="14.25" customHeight="1" x14ac:dyDescent="0.25">
      <c r="A767" s="160"/>
      <c r="B767" s="160"/>
      <c r="C767" s="160"/>
      <c r="D767" s="160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4"/>
      <c r="P767" s="164"/>
      <c r="Q767" s="166"/>
      <c r="R767" s="160"/>
      <c r="S767" s="160"/>
      <c r="T767" s="160"/>
      <c r="U767" s="160"/>
      <c r="V767" s="160"/>
      <c r="W767" s="160"/>
      <c r="X767" s="160"/>
      <c r="Y767" s="160"/>
      <c r="Z767" s="160"/>
    </row>
    <row r="768" spans="1:26" ht="14.25" customHeight="1" x14ac:dyDescent="0.25">
      <c r="A768" s="160"/>
      <c r="B768" s="160"/>
      <c r="C768" s="160"/>
      <c r="D768" s="160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4"/>
      <c r="P768" s="164"/>
      <c r="Q768" s="166"/>
      <c r="R768" s="160"/>
      <c r="S768" s="160"/>
      <c r="T768" s="160"/>
      <c r="U768" s="160"/>
      <c r="V768" s="160"/>
      <c r="W768" s="160"/>
      <c r="X768" s="160"/>
      <c r="Y768" s="160"/>
      <c r="Z768" s="160"/>
    </row>
    <row r="769" spans="1:26" ht="14.25" customHeight="1" x14ac:dyDescent="0.25">
      <c r="A769" s="160"/>
      <c r="B769" s="160"/>
      <c r="C769" s="160"/>
      <c r="D769" s="160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4"/>
      <c r="P769" s="164"/>
      <c r="Q769" s="166"/>
      <c r="R769" s="160"/>
      <c r="S769" s="160"/>
      <c r="T769" s="160"/>
      <c r="U769" s="160"/>
      <c r="V769" s="160"/>
      <c r="W769" s="160"/>
      <c r="X769" s="160"/>
      <c r="Y769" s="160"/>
      <c r="Z769" s="160"/>
    </row>
    <row r="770" spans="1:26" ht="14.25" customHeight="1" x14ac:dyDescent="0.25">
      <c r="A770" s="160"/>
      <c r="B770" s="160"/>
      <c r="C770" s="160"/>
      <c r="D770" s="160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4"/>
      <c r="P770" s="164"/>
      <c r="Q770" s="166"/>
      <c r="R770" s="160"/>
      <c r="S770" s="160"/>
      <c r="T770" s="160"/>
      <c r="U770" s="160"/>
      <c r="V770" s="160"/>
      <c r="W770" s="160"/>
      <c r="X770" s="160"/>
      <c r="Y770" s="160"/>
      <c r="Z770" s="160"/>
    </row>
    <row r="771" spans="1:26" ht="14.25" customHeight="1" x14ac:dyDescent="0.25">
      <c r="A771" s="160"/>
      <c r="B771" s="160"/>
      <c r="C771" s="160"/>
      <c r="D771" s="160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4"/>
      <c r="P771" s="164"/>
      <c r="Q771" s="166"/>
      <c r="R771" s="160"/>
      <c r="S771" s="160"/>
      <c r="T771" s="160"/>
      <c r="U771" s="160"/>
      <c r="V771" s="160"/>
      <c r="W771" s="160"/>
      <c r="X771" s="160"/>
      <c r="Y771" s="160"/>
      <c r="Z771" s="160"/>
    </row>
    <row r="772" spans="1:26" ht="14.25" customHeight="1" x14ac:dyDescent="0.25">
      <c r="A772" s="160"/>
      <c r="B772" s="160"/>
      <c r="C772" s="160"/>
      <c r="D772" s="160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4"/>
      <c r="P772" s="164"/>
      <c r="Q772" s="166"/>
      <c r="R772" s="160"/>
      <c r="S772" s="160"/>
      <c r="T772" s="160"/>
      <c r="U772" s="160"/>
      <c r="V772" s="160"/>
      <c r="W772" s="160"/>
      <c r="X772" s="160"/>
      <c r="Y772" s="160"/>
      <c r="Z772" s="160"/>
    </row>
    <row r="773" spans="1:26" ht="14.25" customHeight="1" x14ac:dyDescent="0.25">
      <c r="A773" s="160"/>
      <c r="B773" s="160"/>
      <c r="C773" s="160"/>
      <c r="D773" s="160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4"/>
      <c r="P773" s="164"/>
      <c r="Q773" s="166"/>
      <c r="R773" s="160"/>
      <c r="S773" s="160"/>
      <c r="T773" s="160"/>
      <c r="U773" s="160"/>
      <c r="V773" s="160"/>
      <c r="W773" s="160"/>
      <c r="X773" s="160"/>
      <c r="Y773" s="160"/>
      <c r="Z773" s="160"/>
    </row>
    <row r="774" spans="1:26" ht="14.25" customHeight="1" x14ac:dyDescent="0.25">
      <c r="A774" s="160"/>
      <c r="B774" s="160"/>
      <c r="C774" s="160"/>
      <c r="D774" s="160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4"/>
      <c r="P774" s="164"/>
      <c r="Q774" s="166"/>
      <c r="R774" s="160"/>
      <c r="S774" s="160"/>
      <c r="T774" s="160"/>
      <c r="U774" s="160"/>
      <c r="V774" s="160"/>
      <c r="W774" s="160"/>
      <c r="X774" s="160"/>
      <c r="Y774" s="160"/>
      <c r="Z774" s="160"/>
    </row>
    <row r="775" spans="1:26" ht="14.25" customHeight="1" x14ac:dyDescent="0.25">
      <c r="A775" s="160"/>
      <c r="B775" s="160"/>
      <c r="C775" s="160"/>
      <c r="D775" s="160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4"/>
      <c r="P775" s="164"/>
      <c r="Q775" s="166"/>
      <c r="R775" s="160"/>
      <c r="S775" s="160"/>
      <c r="T775" s="160"/>
      <c r="U775" s="160"/>
      <c r="V775" s="160"/>
      <c r="W775" s="160"/>
      <c r="X775" s="160"/>
      <c r="Y775" s="160"/>
      <c r="Z775" s="160"/>
    </row>
    <row r="776" spans="1:26" ht="14.25" customHeight="1" x14ac:dyDescent="0.25">
      <c r="A776" s="160"/>
      <c r="B776" s="160"/>
      <c r="C776" s="160"/>
      <c r="D776" s="160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4"/>
      <c r="P776" s="164"/>
      <c r="Q776" s="166"/>
      <c r="R776" s="160"/>
      <c r="S776" s="160"/>
      <c r="T776" s="160"/>
      <c r="U776" s="160"/>
      <c r="V776" s="160"/>
      <c r="W776" s="160"/>
      <c r="X776" s="160"/>
      <c r="Y776" s="160"/>
      <c r="Z776" s="160"/>
    </row>
    <row r="777" spans="1:26" ht="14.25" customHeight="1" x14ac:dyDescent="0.25">
      <c r="A777" s="160"/>
      <c r="B777" s="160"/>
      <c r="C777" s="160"/>
      <c r="D777" s="160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4"/>
      <c r="P777" s="164"/>
      <c r="Q777" s="166"/>
      <c r="R777" s="160"/>
      <c r="S777" s="160"/>
      <c r="T777" s="160"/>
      <c r="U777" s="160"/>
      <c r="V777" s="160"/>
      <c r="W777" s="160"/>
      <c r="X777" s="160"/>
      <c r="Y777" s="160"/>
      <c r="Z777" s="160"/>
    </row>
    <row r="778" spans="1:26" ht="14.25" customHeight="1" x14ac:dyDescent="0.25">
      <c r="A778" s="160"/>
      <c r="B778" s="160"/>
      <c r="C778" s="160"/>
      <c r="D778" s="160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4"/>
      <c r="P778" s="164"/>
      <c r="Q778" s="166"/>
      <c r="R778" s="160"/>
      <c r="S778" s="160"/>
      <c r="T778" s="160"/>
      <c r="U778" s="160"/>
      <c r="V778" s="160"/>
      <c r="W778" s="160"/>
      <c r="X778" s="160"/>
      <c r="Y778" s="160"/>
      <c r="Z778" s="160"/>
    </row>
    <row r="779" spans="1:26" ht="14.25" customHeight="1" x14ac:dyDescent="0.25">
      <c r="A779" s="160"/>
      <c r="B779" s="160"/>
      <c r="C779" s="160"/>
      <c r="D779" s="160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4"/>
      <c r="P779" s="164"/>
      <c r="Q779" s="166"/>
      <c r="R779" s="160"/>
      <c r="S779" s="160"/>
      <c r="T779" s="160"/>
      <c r="U779" s="160"/>
      <c r="V779" s="160"/>
      <c r="W779" s="160"/>
      <c r="X779" s="160"/>
      <c r="Y779" s="160"/>
      <c r="Z779" s="160"/>
    </row>
    <row r="780" spans="1:26" ht="14.25" customHeight="1" x14ac:dyDescent="0.25">
      <c r="A780" s="160"/>
      <c r="B780" s="160"/>
      <c r="C780" s="160"/>
      <c r="D780" s="160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4"/>
      <c r="P780" s="164"/>
      <c r="Q780" s="166"/>
      <c r="R780" s="160"/>
      <c r="S780" s="160"/>
      <c r="T780" s="160"/>
      <c r="U780" s="160"/>
      <c r="V780" s="160"/>
      <c r="W780" s="160"/>
      <c r="X780" s="160"/>
      <c r="Y780" s="160"/>
      <c r="Z780" s="160"/>
    </row>
    <row r="781" spans="1:26" ht="14.25" customHeight="1" x14ac:dyDescent="0.25">
      <c r="A781" s="160"/>
      <c r="B781" s="160"/>
      <c r="C781" s="160"/>
      <c r="D781" s="160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4"/>
      <c r="P781" s="164"/>
      <c r="Q781" s="166"/>
      <c r="R781" s="160"/>
      <c r="S781" s="160"/>
      <c r="T781" s="160"/>
      <c r="U781" s="160"/>
      <c r="V781" s="160"/>
      <c r="W781" s="160"/>
      <c r="X781" s="160"/>
      <c r="Y781" s="160"/>
      <c r="Z781" s="160"/>
    </row>
    <row r="782" spans="1:26" ht="14.25" customHeight="1" x14ac:dyDescent="0.25">
      <c r="A782" s="160"/>
      <c r="B782" s="160"/>
      <c r="C782" s="160"/>
      <c r="D782" s="160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4"/>
      <c r="P782" s="164"/>
      <c r="Q782" s="166"/>
      <c r="R782" s="160"/>
      <c r="S782" s="160"/>
      <c r="T782" s="160"/>
      <c r="U782" s="160"/>
      <c r="V782" s="160"/>
      <c r="W782" s="160"/>
      <c r="X782" s="160"/>
      <c r="Y782" s="160"/>
      <c r="Z782" s="160"/>
    </row>
    <row r="783" spans="1:26" ht="14.25" customHeight="1" x14ac:dyDescent="0.25">
      <c r="A783" s="160"/>
      <c r="B783" s="160"/>
      <c r="C783" s="160"/>
      <c r="D783" s="160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4"/>
      <c r="P783" s="164"/>
      <c r="Q783" s="166"/>
      <c r="R783" s="160"/>
      <c r="S783" s="160"/>
      <c r="T783" s="160"/>
      <c r="U783" s="160"/>
      <c r="V783" s="160"/>
      <c r="W783" s="160"/>
      <c r="X783" s="160"/>
      <c r="Y783" s="160"/>
      <c r="Z783" s="160"/>
    </row>
    <row r="784" spans="1:26" ht="14.25" customHeight="1" x14ac:dyDescent="0.25">
      <c r="A784" s="160"/>
      <c r="B784" s="160"/>
      <c r="C784" s="160"/>
      <c r="D784" s="160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4"/>
      <c r="P784" s="164"/>
      <c r="Q784" s="166"/>
      <c r="R784" s="160"/>
      <c r="S784" s="160"/>
      <c r="T784" s="160"/>
      <c r="U784" s="160"/>
      <c r="V784" s="160"/>
      <c r="W784" s="160"/>
      <c r="X784" s="160"/>
      <c r="Y784" s="160"/>
      <c r="Z784" s="160"/>
    </row>
    <row r="785" spans="1:26" ht="14.25" customHeight="1" x14ac:dyDescent="0.25">
      <c r="A785" s="160"/>
      <c r="B785" s="160"/>
      <c r="C785" s="160"/>
      <c r="D785" s="160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4"/>
      <c r="P785" s="164"/>
      <c r="Q785" s="166"/>
      <c r="R785" s="160"/>
      <c r="S785" s="160"/>
      <c r="T785" s="160"/>
      <c r="U785" s="160"/>
      <c r="V785" s="160"/>
      <c r="W785" s="160"/>
      <c r="X785" s="160"/>
      <c r="Y785" s="160"/>
      <c r="Z785" s="160"/>
    </row>
    <row r="786" spans="1:26" ht="14.25" customHeight="1" x14ac:dyDescent="0.25">
      <c r="A786" s="160"/>
      <c r="B786" s="160"/>
      <c r="C786" s="160"/>
      <c r="D786" s="160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4"/>
      <c r="P786" s="164"/>
      <c r="Q786" s="166"/>
      <c r="R786" s="160"/>
      <c r="S786" s="160"/>
      <c r="T786" s="160"/>
      <c r="U786" s="160"/>
      <c r="V786" s="160"/>
      <c r="W786" s="160"/>
      <c r="X786" s="160"/>
      <c r="Y786" s="160"/>
      <c r="Z786" s="160"/>
    </row>
    <row r="787" spans="1:26" ht="14.25" customHeight="1" x14ac:dyDescent="0.25">
      <c r="A787" s="160"/>
      <c r="B787" s="160"/>
      <c r="C787" s="160"/>
      <c r="D787" s="160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4"/>
      <c r="P787" s="164"/>
      <c r="Q787" s="166"/>
      <c r="R787" s="160"/>
      <c r="S787" s="160"/>
      <c r="T787" s="160"/>
      <c r="U787" s="160"/>
      <c r="V787" s="160"/>
      <c r="W787" s="160"/>
      <c r="X787" s="160"/>
      <c r="Y787" s="160"/>
      <c r="Z787" s="160"/>
    </row>
    <row r="788" spans="1:26" ht="14.25" customHeight="1" x14ac:dyDescent="0.25">
      <c r="A788" s="160"/>
      <c r="B788" s="160"/>
      <c r="C788" s="160"/>
      <c r="D788" s="160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4"/>
      <c r="P788" s="164"/>
      <c r="Q788" s="166"/>
      <c r="R788" s="160"/>
      <c r="S788" s="160"/>
      <c r="T788" s="160"/>
      <c r="U788" s="160"/>
      <c r="V788" s="160"/>
      <c r="W788" s="160"/>
      <c r="X788" s="160"/>
      <c r="Y788" s="160"/>
      <c r="Z788" s="160"/>
    </row>
    <row r="789" spans="1:26" ht="14.25" customHeight="1" x14ac:dyDescent="0.25">
      <c r="A789" s="160"/>
      <c r="B789" s="160"/>
      <c r="C789" s="160"/>
      <c r="D789" s="160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4"/>
      <c r="P789" s="164"/>
      <c r="Q789" s="166"/>
      <c r="R789" s="160"/>
      <c r="S789" s="160"/>
      <c r="T789" s="160"/>
      <c r="U789" s="160"/>
      <c r="V789" s="160"/>
      <c r="W789" s="160"/>
      <c r="X789" s="160"/>
      <c r="Y789" s="160"/>
      <c r="Z789" s="160"/>
    </row>
    <row r="790" spans="1:26" ht="14.25" customHeight="1" x14ac:dyDescent="0.25">
      <c r="A790" s="160"/>
      <c r="B790" s="160"/>
      <c r="C790" s="160"/>
      <c r="D790" s="160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4"/>
      <c r="P790" s="164"/>
      <c r="Q790" s="166"/>
      <c r="R790" s="160"/>
      <c r="S790" s="160"/>
      <c r="T790" s="160"/>
      <c r="U790" s="160"/>
      <c r="V790" s="160"/>
      <c r="W790" s="160"/>
      <c r="X790" s="160"/>
      <c r="Y790" s="160"/>
      <c r="Z790" s="160"/>
    </row>
    <row r="791" spans="1:26" ht="14.25" customHeight="1" x14ac:dyDescent="0.25">
      <c r="A791" s="160"/>
      <c r="B791" s="160"/>
      <c r="C791" s="160"/>
      <c r="D791" s="160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4"/>
      <c r="P791" s="164"/>
      <c r="Q791" s="166"/>
      <c r="R791" s="160"/>
      <c r="S791" s="160"/>
      <c r="T791" s="160"/>
      <c r="U791" s="160"/>
      <c r="V791" s="160"/>
      <c r="W791" s="160"/>
      <c r="X791" s="160"/>
      <c r="Y791" s="160"/>
      <c r="Z791" s="160"/>
    </row>
    <row r="792" spans="1:26" ht="14.25" customHeight="1" x14ac:dyDescent="0.25">
      <c r="A792" s="160"/>
      <c r="B792" s="160"/>
      <c r="C792" s="160"/>
      <c r="D792" s="160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4"/>
      <c r="P792" s="164"/>
      <c r="Q792" s="166"/>
      <c r="R792" s="160"/>
      <c r="S792" s="160"/>
      <c r="T792" s="160"/>
      <c r="U792" s="160"/>
      <c r="V792" s="160"/>
      <c r="W792" s="160"/>
      <c r="X792" s="160"/>
      <c r="Y792" s="160"/>
      <c r="Z792" s="160"/>
    </row>
    <row r="793" spans="1:26" ht="14.25" customHeight="1" x14ac:dyDescent="0.25">
      <c r="A793" s="160"/>
      <c r="B793" s="160"/>
      <c r="C793" s="160"/>
      <c r="D793" s="160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4"/>
      <c r="P793" s="164"/>
      <c r="Q793" s="166"/>
      <c r="R793" s="160"/>
      <c r="S793" s="160"/>
      <c r="T793" s="160"/>
      <c r="U793" s="160"/>
      <c r="V793" s="160"/>
      <c r="W793" s="160"/>
      <c r="X793" s="160"/>
      <c r="Y793" s="160"/>
      <c r="Z793" s="160"/>
    </row>
    <row r="794" spans="1:26" ht="14.25" customHeight="1" x14ac:dyDescent="0.25">
      <c r="A794" s="160"/>
      <c r="B794" s="160"/>
      <c r="C794" s="160"/>
      <c r="D794" s="160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4"/>
      <c r="P794" s="164"/>
      <c r="Q794" s="166"/>
      <c r="R794" s="160"/>
      <c r="S794" s="160"/>
      <c r="T794" s="160"/>
      <c r="U794" s="160"/>
      <c r="V794" s="160"/>
      <c r="W794" s="160"/>
      <c r="X794" s="160"/>
      <c r="Y794" s="160"/>
      <c r="Z794" s="160"/>
    </row>
    <row r="795" spans="1:26" ht="14.25" customHeight="1" x14ac:dyDescent="0.25">
      <c r="A795" s="160"/>
      <c r="B795" s="160"/>
      <c r="C795" s="160"/>
      <c r="D795" s="160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4"/>
      <c r="P795" s="164"/>
      <c r="Q795" s="166"/>
      <c r="R795" s="160"/>
      <c r="S795" s="160"/>
      <c r="T795" s="160"/>
      <c r="U795" s="160"/>
      <c r="V795" s="160"/>
      <c r="W795" s="160"/>
      <c r="X795" s="160"/>
      <c r="Y795" s="160"/>
      <c r="Z795" s="160"/>
    </row>
    <row r="796" spans="1:26" ht="14.25" customHeight="1" x14ac:dyDescent="0.25">
      <c r="A796" s="160"/>
      <c r="B796" s="160"/>
      <c r="C796" s="160"/>
      <c r="D796" s="160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4"/>
      <c r="P796" s="164"/>
      <c r="Q796" s="166"/>
      <c r="R796" s="160"/>
      <c r="S796" s="160"/>
      <c r="T796" s="160"/>
      <c r="U796" s="160"/>
      <c r="V796" s="160"/>
      <c r="W796" s="160"/>
      <c r="X796" s="160"/>
      <c r="Y796" s="160"/>
      <c r="Z796" s="160"/>
    </row>
    <row r="797" spans="1:26" ht="14.25" customHeight="1" x14ac:dyDescent="0.25">
      <c r="A797" s="160"/>
      <c r="B797" s="160"/>
      <c r="C797" s="160"/>
      <c r="D797" s="160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4"/>
      <c r="P797" s="164"/>
      <c r="Q797" s="166"/>
      <c r="R797" s="160"/>
      <c r="S797" s="160"/>
      <c r="T797" s="160"/>
      <c r="U797" s="160"/>
      <c r="V797" s="160"/>
      <c r="W797" s="160"/>
      <c r="X797" s="160"/>
      <c r="Y797" s="160"/>
      <c r="Z797" s="160"/>
    </row>
    <row r="798" spans="1:26" ht="14.25" customHeight="1" x14ac:dyDescent="0.25">
      <c r="A798" s="160"/>
      <c r="B798" s="160"/>
      <c r="C798" s="160"/>
      <c r="D798" s="160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4"/>
      <c r="P798" s="164"/>
      <c r="Q798" s="166"/>
      <c r="R798" s="160"/>
      <c r="S798" s="160"/>
      <c r="T798" s="160"/>
      <c r="U798" s="160"/>
      <c r="V798" s="160"/>
      <c r="W798" s="160"/>
      <c r="X798" s="160"/>
      <c r="Y798" s="160"/>
      <c r="Z798" s="160"/>
    </row>
    <row r="799" spans="1:26" ht="14.25" customHeight="1" x14ac:dyDescent="0.25">
      <c r="A799" s="160"/>
      <c r="B799" s="160"/>
      <c r="C799" s="160"/>
      <c r="D799" s="160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4"/>
      <c r="P799" s="164"/>
      <c r="Q799" s="166"/>
      <c r="R799" s="160"/>
      <c r="S799" s="160"/>
      <c r="T799" s="160"/>
      <c r="U799" s="160"/>
      <c r="V799" s="160"/>
      <c r="W799" s="160"/>
      <c r="X799" s="160"/>
      <c r="Y799" s="160"/>
      <c r="Z799" s="160"/>
    </row>
    <row r="800" spans="1:26" ht="14.25" customHeight="1" x14ac:dyDescent="0.25">
      <c r="A800" s="160"/>
      <c r="B800" s="160"/>
      <c r="C800" s="160"/>
      <c r="D800" s="160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4"/>
      <c r="P800" s="164"/>
      <c r="Q800" s="166"/>
      <c r="R800" s="160"/>
      <c r="S800" s="160"/>
      <c r="T800" s="160"/>
      <c r="U800" s="160"/>
      <c r="V800" s="160"/>
      <c r="W800" s="160"/>
      <c r="X800" s="160"/>
      <c r="Y800" s="160"/>
      <c r="Z800" s="160"/>
    </row>
    <row r="801" spans="1:26" ht="14.25" customHeight="1" x14ac:dyDescent="0.25">
      <c r="A801" s="160"/>
      <c r="B801" s="160"/>
      <c r="C801" s="160"/>
      <c r="D801" s="160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4"/>
      <c r="P801" s="164"/>
      <c r="Q801" s="166"/>
      <c r="R801" s="160"/>
      <c r="S801" s="160"/>
      <c r="T801" s="160"/>
      <c r="U801" s="160"/>
      <c r="V801" s="160"/>
      <c r="W801" s="160"/>
      <c r="X801" s="160"/>
      <c r="Y801" s="160"/>
      <c r="Z801" s="160"/>
    </row>
    <row r="802" spans="1:26" ht="14.25" customHeight="1" x14ac:dyDescent="0.25">
      <c r="A802" s="160"/>
      <c r="B802" s="160"/>
      <c r="C802" s="160"/>
      <c r="D802" s="160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4"/>
      <c r="P802" s="164"/>
      <c r="Q802" s="166"/>
      <c r="R802" s="160"/>
      <c r="S802" s="160"/>
      <c r="T802" s="160"/>
      <c r="U802" s="160"/>
      <c r="V802" s="160"/>
      <c r="W802" s="160"/>
      <c r="X802" s="160"/>
      <c r="Y802" s="160"/>
      <c r="Z802" s="160"/>
    </row>
    <row r="803" spans="1:26" ht="14.25" customHeight="1" x14ac:dyDescent="0.25">
      <c r="A803" s="160"/>
      <c r="B803" s="160"/>
      <c r="C803" s="160"/>
      <c r="D803" s="160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4"/>
      <c r="P803" s="164"/>
      <c r="Q803" s="166"/>
      <c r="R803" s="160"/>
      <c r="S803" s="160"/>
      <c r="T803" s="160"/>
      <c r="U803" s="160"/>
      <c r="V803" s="160"/>
      <c r="W803" s="160"/>
      <c r="X803" s="160"/>
      <c r="Y803" s="160"/>
      <c r="Z803" s="160"/>
    </row>
    <row r="804" spans="1:26" ht="14.25" customHeight="1" x14ac:dyDescent="0.25">
      <c r="A804" s="160"/>
      <c r="B804" s="160"/>
      <c r="C804" s="160"/>
      <c r="D804" s="160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4"/>
      <c r="P804" s="164"/>
      <c r="Q804" s="166"/>
      <c r="R804" s="160"/>
      <c r="S804" s="160"/>
      <c r="T804" s="160"/>
      <c r="U804" s="160"/>
      <c r="V804" s="160"/>
      <c r="W804" s="160"/>
      <c r="X804" s="160"/>
      <c r="Y804" s="160"/>
      <c r="Z804" s="160"/>
    </row>
    <row r="805" spans="1:26" ht="14.25" customHeight="1" x14ac:dyDescent="0.25">
      <c r="A805" s="160"/>
      <c r="B805" s="160"/>
      <c r="C805" s="160"/>
      <c r="D805" s="160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4"/>
      <c r="P805" s="164"/>
      <c r="Q805" s="166"/>
      <c r="R805" s="160"/>
      <c r="S805" s="160"/>
      <c r="T805" s="160"/>
      <c r="U805" s="160"/>
      <c r="V805" s="160"/>
      <c r="W805" s="160"/>
      <c r="X805" s="160"/>
      <c r="Y805" s="160"/>
      <c r="Z805" s="160"/>
    </row>
    <row r="806" spans="1:26" ht="14.25" customHeight="1" x14ac:dyDescent="0.25">
      <c r="A806" s="160"/>
      <c r="B806" s="160"/>
      <c r="C806" s="160"/>
      <c r="D806" s="160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4"/>
      <c r="P806" s="164"/>
      <c r="Q806" s="166"/>
      <c r="R806" s="160"/>
      <c r="S806" s="160"/>
      <c r="T806" s="160"/>
      <c r="U806" s="160"/>
      <c r="V806" s="160"/>
      <c r="W806" s="160"/>
      <c r="X806" s="160"/>
      <c r="Y806" s="160"/>
      <c r="Z806" s="160"/>
    </row>
    <row r="807" spans="1:26" ht="14.25" customHeight="1" x14ac:dyDescent="0.25">
      <c r="A807" s="160"/>
      <c r="B807" s="160"/>
      <c r="C807" s="160"/>
      <c r="D807" s="160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4"/>
      <c r="P807" s="164"/>
      <c r="Q807" s="166"/>
      <c r="R807" s="160"/>
      <c r="S807" s="160"/>
      <c r="T807" s="160"/>
      <c r="U807" s="160"/>
      <c r="V807" s="160"/>
      <c r="W807" s="160"/>
      <c r="X807" s="160"/>
      <c r="Y807" s="160"/>
      <c r="Z807" s="160"/>
    </row>
    <row r="808" spans="1:26" ht="14.25" customHeight="1" x14ac:dyDescent="0.25">
      <c r="A808" s="160"/>
      <c r="B808" s="160"/>
      <c r="C808" s="160"/>
      <c r="D808" s="160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4"/>
      <c r="P808" s="164"/>
      <c r="Q808" s="166"/>
      <c r="R808" s="160"/>
      <c r="S808" s="160"/>
      <c r="T808" s="160"/>
      <c r="U808" s="160"/>
      <c r="V808" s="160"/>
      <c r="W808" s="160"/>
      <c r="X808" s="160"/>
      <c r="Y808" s="160"/>
      <c r="Z808" s="160"/>
    </row>
    <row r="809" spans="1:26" ht="14.25" customHeight="1" x14ac:dyDescent="0.25">
      <c r="A809" s="160"/>
      <c r="B809" s="160"/>
      <c r="C809" s="160"/>
      <c r="D809" s="160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4"/>
      <c r="P809" s="164"/>
      <c r="Q809" s="166"/>
      <c r="R809" s="160"/>
      <c r="S809" s="160"/>
      <c r="T809" s="160"/>
      <c r="U809" s="160"/>
      <c r="V809" s="160"/>
      <c r="W809" s="160"/>
      <c r="X809" s="160"/>
      <c r="Y809" s="160"/>
      <c r="Z809" s="160"/>
    </row>
    <row r="810" spans="1:26" ht="14.25" customHeight="1" x14ac:dyDescent="0.25">
      <c r="A810" s="160"/>
      <c r="B810" s="160"/>
      <c r="C810" s="160"/>
      <c r="D810" s="160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4"/>
      <c r="P810" s="164"/>
      <c r="Q810" s="166"/>
      <c r="R810" s="160"/>
      <c r="S810" s="160"/>
      <c r="T810" s="160"/>
      <c r="U810" s="160"/>
      <c r="V810" s="160"/>
      <c r="W810" s="160"/>
      <c r="X810" s="160"/>
      <c r="Y810" s="160"/>
      <c r="Z810" s="160"/>
    </row>
    <row r="811" spans="1:26" ht="14.25" customHeight="1" x14ac:dyDescent="0.25">
      <c r="A811" s="160"/>
      <c r="B811" s="160"/>
      <c r="C811" s="160"/>
      <c r="D811" s="160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4"/>
      <c r="P811" s="164"/>
      <c r="Q811" s="166"/>
      <c r="R811" s="160"/>
      <c r="S811" s="160"/>
      <c r="T811" s="160"/>
      <c r="U811" s="160"/>
      <c r="V811" s="160"/>
      <c r="W811" s="160"/>
      <c r="X811" s="160"/>
      <c r="Y811" s="160"/>
      <c r="Z811" s="160"/>
    </row>
    <row r="812" spans="1:26" ht="14.25" customHeight="1" x14ac:dyDescent="0.25">
      <c r="A812" s="160"/>
      <c r="B812" s="160"/>
      <c r="C812" s="160"/>
      <c r="D812" s="160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4"/>
      <c r="P812" s="164"/>
      <c r="Q812" s="166"/>
      <c r="R812" s="160"/>
      <c r="S812" s="160"/>
      <c r="T812" s="160"/>
      <c r="U812" s="160"/>
      <c r="V812" s="160"/>
      <c r="W812" s="160"/>
      <c r="X812" s="160"/>
      <c r="Y812" s="160"/>
      <c r="Z812" s="160"/>
    </row>
    <row r="813" spans="1:26" ht="14.25" customHeight="1" x14ac:dyDescent="0.25">
      <c r="A813" s="160"/>
      <c r="B813" s="160"/>
      <c r="C813" s="160"/>
      <c r="D813" s="160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4"/>
      <c r="P813" s="164"/>
      <c r="Q813" s="166"/>
      <c r="R813" s="160"/>
      <c r="S813" s="160"/>
      <c r="T813" s="160"/>
      <c r="U813" s="160"/>
      <c r="V813" s="160"/>
      <c r="W813" s="160"/>
      <c r="X813" s="160"/>
      <c r="Y813" s="160"/>
      <c r="Z813" s="160"/>
    </row>
    <row r="814" spans="1:26" ht="14.25" customHeight="1" x14ac:dyDescent="0.25">
      <c r="A814" s="160"/>
      <c r="B814" s="160"/>
      <c r="C814" s="160"/>
      <c r="D814" s="160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4"/>
      <c r="P814" s="164"/>
      <c r="Q814" s="166"/>
      <c r="R814" s="160"/>
      <c r="S814" s="160"/>
      <c r="T814" s="160"/>
      <c r="U814" s="160"/>
      <c r="V814" s="160"/>
      <c r="W814" s="160"/>
      <c r="X814" s="160"/>
      <c r="Y814" s="160"/>
      <c r="Z814" s="160"/>
    </row>
    <row r="815" spans="1:26" ht="14.25" customHeight="1" x14ac:dyDescent="0.25">
      <c r="A815" s="160"/>
      <c r="B815" s="160"/>
      <c r="C815" s="160"/>
      <c r="D815" s="160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4"/>
      <c r="P815" s="164"/>
      <c r="Q815" s="166"/>
      <c r="R815" s="160"/>
      <c r="S815" s="160"/>
      <c r="T815" s="160"/>
      <c r="U815" s="160"/>
      <c r="V815" s="160"/>
      <c r="W815" s="160"/>
      <c r="X815" s="160"/>
      <c r="Y815" s="160"/>
      <c r="Z815" s="160"/>
    </row>
    <row r="816" spans="1:26" ht="14.25" customHeight="1" x14ac:dyDescent="0.25">
      <c r="A816" s="160"/>
      <c r="B816" s="160"/>
      <c r="C816" s="160"/>
      <c r="D816" s="160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4"/>
      <c r="P816" s="164"/>
      <c r="Q816" s="166"/>
      <c r="R816" s="160"/>
      <c r="S816" s="160"/>
      <c r="T816" s="160"/>
      <c r="U816" s="160"/>
      <c r="V816" s="160"/>
      <c r="W816" s="160"/>
      <c r="X816" s="160"/>
      <c r="Y816" s="160"/>
      <c r="Z816" s="160"/>
    </row>
    <row r="817" spans="1:26" ht="14.25" customHeight="1" x14ac:dyDescent="0.25">
      <c r="A817" s="160"/>
      <c r="B817" s="160"/>
      <c r="C817" s="160"/>
      <c r="D817" s="160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4"/>
      <c r="P817" s="164"/>
      <c r="Q817" s="166"/>
      <c r="R817" s="160"/>
      <c r="S817" s="160"/>
      <c r="T817" s="160"/>
      <c r="U817" s="160"/>
      <c r="V817" s="160"/>
      <c r="W817" s="160"/>
      <c r="X817" s="160"/>
      <c r="Y817" s="160"/>
      <c r="Z817" s="160"/>
    </row>
    <row r="818" spans="1:26" ht="14.25" customHeight="1" x14ac:dyDescent="0.25">
      <c r="A818" s="160"/>
      <c r="B818" s="160"/>
      <c r="C818" s="160"/>
      <c r="D818" s="160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4"/>
      <c r="P818" s="164"/>
      <c r="Q818" s="166"/>
      <c r="R818" s="160"/>
      <c r="S818" s="160"/>
      <c r="T818" s="160"/>
      <c r="U818" s="160"/>
      <c r="V818" s="160"/>
      <c r="W818" s="160"/>
      <c r="X818" s="160"/>
      <c r="Y818" s="160"/>
      <c r="Z818" s="160"/>
    </row>
    <row r="819" spans="1:26" ht="14.25" customHeight="1" x14ac:dyDescent="0.25">
      <c r="A819" s="160"/>
      <c r="B819" s="160"/>
      <c r="C819" s="160"/>
      <c r="D819" s="160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4"/>
      <c r="P819" s="164"/>
      <c r="Q819" s="166"/>
      <c r="R819" s="160"/>
      <c r="S819" s="160"/>
      <c r="T819" s="160"/>
      <c r="U819" s="160"/>
      <c r="V819" s="160"/>
      <c r="W819" s="160"/>
      <c r="X819" s="160"/>
      <c r="Y819" s="160"/>
      <c r="Z819" s="160"/>
    </row>
    <row r="820" spans="1:26" ht="14.25" customHeight="1" x14ac:dyDescent="0.25">
      <c r="A820" s="160"/>
      <c r="B820" s="160"/>
      <c r="C820" s="160"/>
      <c r="D820" s="160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4"/>
      <c r="P820" s="164"/>
      <c r="Q820" s="166"/>
      <c r="R820" s="160"/>
      <c r="S820" s="160"/>
      <c r="T820" s="160"/>
      <c r="U820" s="160"/>
      <c r="V820" s="160"/>
      <c r="W820" s="160"/>
      <c r="X820" s="160"/>
      <c r="Y820" s="160"/>
      <c r="Z820" s="160"/>
    </row>
    <row r="821" spans="1:26" ht="14.25" customHeight="1" x14ac:dyDescent="0.25">
      <c r="A821" s="160"/>
      <c r="B821" s="160"/>
      <c r="C821" s="160"/>
      <c r="D821" s="160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4"/>
      <c r="P821" s="164"/>
      <c r="Q821" s="166"/>
      <c r="R821" s="160"/>
      <c r="S821" s="160"/>
      <c r="T821" s="160"/>
      <c r="U821" s="160"/>
      <c r="V821" s="160"/>
      <c r="W821" s="160"/>
      <c r="X821" s="160"/>
      <c r="Y821" s="160"/>
      <c r="Z821" s="160"/>
    </row>
    <row r="822" spans="1:26" ht="14.25" customHeight="1" x14ac:dyDescent="0.25">
      <c r="A822" s="160"/>
      <c r="B822" s="160"/>
      <c r="C822" s="160"/>
      <c r="D822" s="160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4"/>
      <c r="P822" s="164"/>
      <c r="Q822" s="166"/>
      <c r="R822" s="160"/>
      <c r="S822" s="160"/>
      <c r="T822" s="160"/>
      <c r="U822" s="160"/>
      <c r="V822" s="160"/>
      <c r="W822" s="160"/>
      <c r="X822" s="160"/>
      <c r="Y822" s="160"/>
      <c r="Z822" s="160"/>
    </row>
    <row r="823" spans="1:26" ht="14.25" customHeight="1" x14ac:dyDescent="0.25">
      <c r="A823" s="160"/>
      <c r="B823" s="160"/>
      <c r="C823" s="160"/>
      <c r="D823" s="160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4"/>
      <c r="P823" s="164"/>
      <c r="Q823" s="166"/>
      <c r="R823" s="160"/>
      <c r="S823" s="160"/>
      <c r="T823" s="160"/>
      <c r="U823" s="160"/>
      <c r="V823" s="160"/>
      <c r="W823" s="160"/>
      <c r="X823" s="160"/>
      <c r="Y823" s="160"/>
      <c r="Z823" s="160"/>
    </row>
    <row r="824" spans="1:26" ht="14.25" customHeight="1" x14ac:dyDescent="0.25">
      <c r="A824" s="160"/>
      <c r="B824" s="160"/>
      <c r="C824" s="160"/>
      <c r="D824" s="160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4"/>
      <c r="P824" s="164"/>
      <c r="Q824" s="166"/>
      <c r="R824" s="160"/>
      <c r="S824" s="160"/>
      <c r="T824" s="160"/>
      <c r="U824" s="160"/>
      <c r="V824" s="160"/>
      <c r="W824" s="160"/>
      <c r="X824" s="160"/>
      <c r="Y824" s="160"/>
      <c r="Z824" s="160"/>
    </row>
    <row r="825" spans="1:26" ht="14.25" customHeight="1" x14ac:dyDescent="0.25">
      <c r="A825" s="160"/>
      <c r="B825" s="160"/>
      <c r="C825" s="160"/>
      <c r="D825" s="160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4"/>
      <c r="P825" s="164"/>
      <c r="Q825" s="166"/>
      <c r="R825" s="160"/>
      <c r="S825" s="160"/>
      <c r="T825" s="160"/>
      <c r="U825" s="160"/>
      <c r="V825" s="160"/>
      <c r="W825" s="160"/>
      <c r="X825" s="160"/>
      <c r="Y825" s="160"/>
      <c r="Z825" s="160"/>
    </row>
    <row r="826" spans="1:26" ht="14.25" customHeight="1" x14ac:dyDescent="0.25">
      <c r="A826" s="160"/>
      <c r="B826" s="160"/>
      <c r="C826" s="160"/>
      <c r="D826" s="160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4"/>
      <c r="P826" s="164"/>
      <c r="Q826" s="166"/>
      <c r="R826" s="160"/>
      <c r="S826" s="160"/>
      <c r="T826" s="160"/>
      <c r="U826" s="160"/>
      <c r="V826" s="160"/>
      <c r="W826" s="160"/>
      <c r="X826" s="160"/>
      <c r="Y826" s="160"/>
      <c r="Z826" s="160"/>
    </row>
    <row r="827" spans="1:26" ht="14.25" customHeight="1" x14ac:dyDescent="0.25">
      <c r="A827" s="160"/>
      <c r="B827" s="160"/>
      <c r="C827" s="160"/>
      <c r="D827" s="160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4"/>
      <c r="P827" s="164"/>
      <c r="Q827" s="166"/>
      <c r="R827" s="160"/>
      <c r="S827" s="160"/>
      <c r="T827" s="160"/>
      <c r="U827" s="160"/>
      <c r="V827" s="160"/>
      <c r="W827" s="160"/>
      <c r="X827" s="160"/>
      <c r="Y827" s="160"/>
      <c r="Z827" s="160"/>
    </row>
    <row r="828" spans="1:26" ht="14.25" customHeight="1" x14ac:dyDescent="0.25">
      <c r="A828" s="160"/>
      <c r="B828" s="160"/>
      <c r="C828" s="160"/>
      <c r="D828" s="160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4"/>
      <c r="P828" s="164"/>
      <c r="Q828" s="166"/>
      <c r="R828" s="160"/>
      <c r="S828" s="160"/>
      <c r="T828" s="160"/>
      <c r="U828" s="160"/>
      <c r="V828" s="160"/>
      <c r="W828" s="160"/>
      <c r="X828" s="160"/>
      <c r="Y828" s="160"/>
      <c r="Z828" s="160"/>
    </row>
    <row r="829" spans="1:26" ht="14.25" customHeight="1" x14ac:dyDescent="0.25">
      <c r="A829" s="160"/>
      <c r="B829" s="160"/>
      <c r="C829" s="160"/>
      <c r="D829" s="160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4"/>
      <c r="P829" s="164"/>
      <c r="Q829" s="166"/>
      <c r="R829" s="160"/>
      <c r="S829" s="160"/>
      <c r="T829" s="160"/>
      <c r="U829" s="160"/>
      <c r="V829" s="160"/>
      <c r="W829" s="160"/>
      <c r="X829" s="160"/>
      <c r="Y829" s="160"/>
      <c r="Z829" s="160"/>
    </row>
    <row r="830" spans="1:26" ht="14.25" customHeight="1" x14ac:dyDescent="0.25">
      <c r="A830" s="160"/>
      <c r="B830" s="160"/>
      <c r="C830" s="160"/>
      <c r="D830" s="160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4"/>
      <c r="P830" s="164"/>
      <c r="Q830" s="166"/>
      <c r="R830" s="160"/>
      <c r="S830" s="160"/>
      <c r="T830" s="160"/>
      <c r="U830" s="160"/>
      <c r="V830" s="160"/>
      <c r="W830" s="160"/>
      <c r="X830" s="160"/>
      <c r="Y830" s="160"/>
      <c r="Z830" s="160"/>
    </row>
    <row r="831" spans="1:26" ht="14.25" customHeight="1" x14ac:dyDescent="0.25">
      <c r="A831" s="160"/>
      <c r="B831" s="160"/>
      <c r="C831" s="160"/>
      <c r="D831" s="160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4"/>
      <c r="P831" s="164"/>
      <c r="Q831" s="166"/>
      <c r="R831" s="160"/>
      <c r="S831" s="160"/>
      <c r="T831" s="160"/>
      <c r="U831" s="160"/>
      <c r="V831" s="160"/>
      <c r="W831" s="160"/>
      <c r="X831" s="160"/>
      <c r="Y831" s="160"/>
      <c r="Z831" s="160"/>
    </row>
    <row r="832" spans="1:26" ht="14.25" customHeight="1" x14ac:dyDescent="0.25">
      <c r="A832" s="160"/>
      <c r="B832" s="160"/>
      <c r="C832" s="160"/>
      <c r="D832" s="160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4"/>
      <c r="P832" s="164"/>
      <c r="Q832" s="166"/>
      <c r="R832" s="160"/>
      <c r="S832" s="160"/>
      <c r="T832" s="160"/>
      <c r="U832" s="160"/>
      <c r="V832" s="160"/>
      <c r="W832" s="160"/>
      <c r="X832" s="160"/>
      <c r="Y832" s="160"/>
      <c r="Z832" s="160"/>
    </row>
    <row r="833" spans="1:26" ht="14.25" customHeight="1" x14ac:dyDescent="0.25">
      <c r="A833" s="160"/>
      <c r="B833" s="160"/>
      <c r="C833" s="160"/>
      <c r="D833" s="160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4"/>
      <c r="P833" s="164"/>
      <c r="Q833" s="166"/>
      <c r="R833" s="160"/>
      <c r="S833" s="160"/>
      <c r="T833" s="160"/>
      <c r="U833" s="160"/>
      <c r="V833" s="160"/>
      <c r="W833" s="160"/>
      <c r="X833" s="160"/>
      <c r="Y833" s="160"/>
      <c r="Z833" s="160"/>
    </row>
    <row r="834" spans="1:26" ht="14.25" customHeight="1" x14ac:dyDescent="0.25">
      <c r="A834" s="160"/>
      <c r="B834" s="160"/>
      <c r="C834" s="160"/>
      <c r="D834" s="160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4"/>
      <c r="P834" s="164"/>
      <c r="Q834" s="166"/>
      <c r="R834" s="160"/>
      <c r="S834" s="160"/>
      <c r="T834" s="160"/>
      <c r="U834" s="160"/>
      <c r="V834" s="160"/>
      <c r="W834" s="160"/>
      <c r="X834" s="160"/>
      <c r="Y834" s="160"/>
      <c r="Z834" s="160"/>
    </row>
    <row r="835" spans="1:26" ht="14.25" customHeight="1" x14ac:dyDescent="0.25">
      <c r="A835" s="160"/>
      <c r="B835" s="160"/>
      <c r="C835" s="160"/>
      <c r="D835" s="160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4"/>
      <c r="P835" s="164"/>
      <c r="Q835" s="166"/>
      <c r="R835" s="160"/>
      <c r="S835" s="160"/>
      <c r="T835" s="160"/>
      <c r="U835" s="160"/>
      <c r="V835" s="160"/>
      <c r="W835" s="160"/>
      <c r="X835" s="160"/>
      <c r="Y835" s="160"/>
      <c r="Z835" s="160"/>
    </row>
    <row r="836" spans="1:26" ht="14.25" customHeight="1" x14ac:dyDescent="0.25">
      <c r="A836" s="160"/>
      <c r="B836" s="160"/>
      <c r="C836" s="160"/>
      <c r="D836" s="160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4"/>
      <c r="P836" s="164"/>
      <c r="Q836" s="166"/>
      <c r="R836" s="160"/>
      <c r="S836" s="160"/>
      <c r="T836" s="160"/>
      <c r="U836" s="160"/>
      <c r="V836" s="160"/>
      <c r="W836" s="160"/>
      <c r="X836" s="160"/>
      <c r="Y836" s="160"/>
      <c r="Z836" s="160"/>
    </row>
    <row r="837" spans="1:26" ht="14.25" customHeight="1" x14ac:dyDescent="0.25">
      <c r="A837" s="160"/>
      <c r="B837" s="160"/>
      <c r="C837" s="160"/>
      <c r="D837" s="160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4"/>
      <c r="P837" s="164"/>
      <c r="Q837" s="166"/>
      <c r="R837" s="160"/>
      <c r="S837" s="160"/>
      <c r="T837" s="160"/>
      <c r="U837" s="160"/>
      <c r="V837" s="160"/>
      <c r="W837" s="160"/>
      <c r="X837" s="160"/>
      <c r="Y837" s="160"/>
      <c r="Z837" s="160"/>
    </row>
    <row r="838" spans="1:26" ht="14.25" customHeight="1" x14ac:dyDescent="0.25">
      <c r="A838" s="160"/>
      <c r="B838" s="160"/>
      <c r="C838" s="160"/>
      <c r="D838" s="160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4"/>
      <c r="P838" s="164"/>
      <c r="Q838" s="166"/>
      <c r="R838" s="160"/>
      <c r="S838" s="160"/>
      <c r="T838" s="160"/>
      <c r="U838" s="160"/>
      <c r="V838" s="160"/>
      <c r="W838" s="160"/>
      <c r="X838" s="160"/>
      <c r="Y838" s="160"/>
      <c r="Z838" s="160"/>
    </row>
    <row r="839" spans="1:26" ht="14.25" customHeight="1" x14ac:dyDescent="0.25">
      <c r="A839" s="160"/>
      <c r="B839" s="160"/>
      <c r="C839" s="160"/>
      <c r="D839" s="160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4"/>
      <c r="P839" s="164"/>
      <c r="Q839" s="166"/>
      <c r="R839" s="160"/>
      <c r="S839" s="160"/>
      <c r="T839" s="160"/>
      <c r="U839" s="160"/>
      <c r="V839" s="160"/>
      <c r="W839" s="160"/>
      <c r="X839" s="160"/>
      <c r="Y839" s="160"/>
      <c r="Z839" s="160"/>
    </row>
    <row r="840" spans="1:26" ht="14.25" customHeight="1" x14ac:dyDescent="0.25">
      <c r="A840" s="160"/>
      <c r="B840" s="160"/>
      <c r="C840" s="160"/>
      <c r="D840" s="160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4"/>
      <c r="P840" s="164"/>
      <c r="Q840" s="166"/>
      <c r="R840" s="160"/>
      <c r="S840" s="160"/>
      <c r="T840" s="160"/>
      <c r="U840" s="160"/>
      <c r="V840" s="160"/>
      <c r="W840" s="160"/>
      <c r="X840" s="160"/>
      <c r="Y840" s="160"/>
      <c r="Z840" s="160"/>
    </row>
    <row r="841" spans="1:26" ht="14.25" customHeight="1" x14ac:dyDescent="0.25">
      <c r="A841" s="160"/>
      <c r="B841" s="160"/>
      <c r="C841" s="160"/>
      <c r="D841" s="160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4"/>
      <c r="P841" s="164"/>
      <c r="Q841" s="166"/>
      <c r="R841" s="160"/>
      <c r="S841" s="160"/>
      <c r="T841" s="160"/>
      <c r="U841" s="160"/>
      <c r="V841" s="160"/>
      <c r="W841" s="160"/>
      <c r="X841" s="160"/>
      <c r="Y841" s="160"/>
      <c r="Z841" s="160"/>
    </row>
    <row r="842" spans="1:26" ht="14.25" customHeight="1" x14ac:dyDescent="0.25">
      <c r="A842" s="160"/>
      <c r="B842" s="160"/>
      <c r="C842" s="160"/>
      <c r="D842" s="160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4"/>
      <c r="P842" s="164"/>
      <c r="Q842" s="166"/>
      <c r="R842" s="160"/>
      <c r="S842" s="160"/>
      <c r="T842" s="160"/>
      <c r="U842" s="160"/>
      <c r="V842" s="160"/>
      <c r="W842" s="160"/>
      <c r="X842" s="160"/>
      <c r="Y842" s="160"/>
      <c r="Z842" s="160"/>
    </row>
    <row r="843" spans="1:26" ht="14.25" customHeight="1" x14ac:dyDescent="0.25">
      <c r="A843" s="160"/>
      <c r="B843" s="160"/>
      <c r="C843" s="160"/>
      <c r="D843" s="160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4"/>
      <c r="P843" s="164"/>
      <c r="Q843" s="166"/>
      <c r="R843" s="160"/>
      <c r="S843" s="160"/>
      <c r="T843" s="160"/>
      <c r="U843" s="160"/>
      <c r="V843" s="160"/>
      <c r="W843" s="160"/>
      <c r="X843" s="160"/>
      <c r="Y843" s="160"/>
      <c r="Z843" s="160"/>
    </row>
    <row r="844" spans="1:26" ht="14.25" customHeight="1" x14ac:dyDescent="0.25">
      <c r="A844" s="160"/>
      <c r="B844" s="160"/>
      <c r="C844" s="160"/>
      <c r="D844" s="160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4"/>
      <c r="P844" s="164"/>
      <c r="Q844" s="166"/>
      <c r="R844" s="160"/>
      <c r="S844" s="160"/>
      <c r="T844" s="160"/>
      <c r="U844" s="160"/>
      <c r="V844" s="160"/>
      <c r="W844" s="160"/>
      <c r="X844" s="160"/>
      <c r="Y844" s="160"/>
      <c r="Z844" s="160"/>
    </row>
    <row r="845" spans="1:26" ht="14.25" customHeight="1" x14ac:dyDescent="0.25">
      <c r="A845" s="160"/>
      <c r="B845" s="160"/>
      <c r="C845" s="160"/>
      <c r="D845" s="160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4"/>
      <c r="P845" s="164"/>
      <c r="Q845" s="166"/>
      <c r="R845" s="160"/>
      <c r="S845" s="160"/>
      <c r="T845" s="160"/>
      <c r="U845" s="160"/>
      <c r="V845" s="160"/>
      <c r="W845" s="160"/>
      <c r="X845" s="160"/>
      <c r="Y845" s="160"/>
      <c r="Z845" s="160"/>
    </row>
    <row r="846" spans="1:26" ht="14.25" customHeight="1" x14ac:dyDescent="0.25">
      <c r="A846" s="160"/>
      <c r="B846" s="160"/>
      <c r="C846" s="160"/>
      <c r="D846" s="160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4"/>
      <c r="P846" s="164"/>
      <c r="Q846" s="166"/>
      <c r="R846" s="160"/>
      <c r="S846" s="160"/>
      <c r="T846" s="160"/>
      <c r="U846" s="160"/>
      <c r="V846" s="160"/>
      <c r="W846" s="160"/>
      <c r="X846" s="160"/>
      <c r="Y846" s="160"/>
      <c r="Z846" s="160"/>
    </row>
    <row r="847" spans="1:26" ht="14.25" customHeight="1" x14ac:dyDescent="0.25">
      <c r="A847" s="160"/>
      <c r="B847" s="160"/>
      <c r="C847" s="160"/>
      <c r="D847" s="160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4"/>
      <c r="P847" s="164"/>
      <c r="Q847" s="166"/>
      <c r="R847" s="160"/>
      <c r="S847" s="160"/>
      <c r="T847" s="160"/>
      <c r="U847" s="160"/>
      <c r="V847" s="160"/>
      <c r="W847" s="160"/>
      <c r="X847" s="160"/>
      <c r="Y847" s="160"/>
      <c r="Z847" s="160"/>
    </row>
    <row r="848" spans="1:26" ht="14.25" customHeight="1" x14ac:dyDescent="0.25">
      <c r="A848" s="160"/>
      <c r="B848" s="160"/>
      <c r="C848" s="160"/>
      <c r="D848" s="160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4"/>
      <c r="P848" s="164"/>
      <c r="Q848" s="166"/>
      <c r="R848" s="160"/>
      <c r="S848" s="160"/>
      <c r="T848" s="160"/>
      <c r="U848" s="160"/>
      <c r="V848" s="160"/>
      <c r="W848" s="160"/>
      <c r="X848" s="160"/>
      <c r="Y848" s="160"/>
      <c r="Z848" s="160"/>
    </row>
    <row r="849" spans="1:26" ht="14.25" customHeight="1" x14ac:dyDescent="0.25">
      <c r="A849" s="160"/>
      <c r="B849" s="160"/>
      <c r="C849" s="160"/>
      <c r="D849" s="160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4"/>
      <c r="P849" s="164"/>
      <c r="Q849" s="166"/>
      <c r="R849" s="160"/>
      <c r="S849" s="160"/>
      <c r="T849" s="160"/>
      <c r="U849" s="160"/>
      <c r="V849" s="160"/>
      <c r="W849" s="160"/>
      <c r="X849" s="160"/>
      <c r="Y849" s="160"/>
      <c r="Z849" s="160"/>
    </row>
    <row r="850" spans="1:26" ht="14.25" customHeight="1" x14ac:dyDescent="0.25">
      <c r="A850" s="160"/>
      <c r="B850" s="160"/>
      <c r="C850" s="160"/>
      <c r="D850" s="160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4"/>
      <c r="P850" s="164"/>
      <c r="Q850" s="166"/>
      <c r="R850" s="160"/>
      <c r="S850" s="160"/>
      <c r="T850" s="160"/>
      <c r="U850" s="160"/>
      <c r="V850" s="160"/>
      <c r="W850" s="160"/>
      <c r="X850" s="160"/>
      <c r="Y850" s="160"/>
      <c r="Z850" s="160"/>
    </row>
    <row r="851" spans="1:26" ht="14.25" customHeight="1" x14ac:dyDescent="0.25">
      <c r="A851" s="160"/>
      <c r="B851" s="160"/>
      <c r="C851" s="160"/>
      <c r="D851" s="160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4"/>
      <c r="P851" s="164"/>
      <c r="Q851" s="166"/>
      <c r="R851" s="160"/>
      <c r="S851" s="160"/>
      <c r="T851" s="160"/>
      <c r="U851" s="160"/>
      <c r="V851" s="160"/>
      <c r="W851" s="160"/>
      <c r="X851" s="160"/>
      <c r="Y851" s="160"/>
      <c r="Z851" s="160"/>
    </row>
    <row r="852" spans="1:26" ht="14.25" customHeight="1" x14ac:dyDescent="0.25">
      <c r="A852" s="160"/>
      <c r="B852" s="160"/>
      <c r="C852" s="160"/>
      <c r="D852" s="160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4"/>
      <c r="P852" s="164"/>
      <c r="Q852" s="166"/>
      <c r="R852" s="160"/>
      <c r="S852" s="160"/>
      <c r="T852" s="160"/>
      <c r="U852" s="160"/>
      <c r="V852" s="160"/>
      <c r="W852" s="160"/>
      <c r="X852" s="160"/>
      <c r="Y852" s="160"/>
      <c r="Z852" s="160"/>
    </row>
    <row r="853" spans="1:26" ht="14.25" customHeight="1" x14ac:dyDescent="0.25">
      <c r="A853" s="160"/>
      <c r="B853" s="160"/>
      <c r="C853" s="160"/>
      <c r="D853" s="160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4"/>
      <c r="P853" s="164"/>
      <c r="Q853" s="166"/>
      <c r="R853" s="160"/>
      <c r="S853" s="160"/>
      <c r="T853" s="160"/>
      <c r="U853" s="160"/>
      <c r="V853" s="160"/>
      <c r="W853" s="160"/>
      <c r="X853" s="160"/>
      <c r="Y853" s="160"/>
      <c r="Z853" s="160"/>
    </row>
    <row r="854" spans="1:26" ht="14.25" customHeight="1" x14ac:dyDescent="0.25">
      <c r="A854" s="160"/>
      <c r="B854" s="160"/>
      <c r="C854" s="160"/>
      <c r="D854" s="160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4"/>
      <c r="P854" s="164"/>
      <c r="Q854" s="166"/>
      <c r="R854" s="160"/>
      <c r="S854" s="160"/>
      <c r="T854" s="160"/>
      <c r="U854" s="160"/>
      <c r="V854" s="160"/>
      <c r="W854" s="160"/>
      <c r="X854" s="160"/>
      <c r="Y854" s="160"/>
      <c r="Z854" s="160"/>
    </row>
    <row r="855" spans="1:26" ht="14.25" customHeight="1" x14ac:dyDescent="0.25">
      <c r="A855" s="160"/>
      <c r="B855" s="160"/>
      <c r="C855" s="160"/>
      <c r="D855" s="160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4"/>
      <c r="P855" s="164"/>
      <c r="Q855" s="166"/>
      <c r="R855" s="160"/>
      <c r="S855" s="160"/>
      <c r="T855" s="160"/>
      <c r="U855" s="160"/>
      <c r="V855" s="160"/>
      <c r="W855" s="160"/>
      <c r="X855" s="160"/>
      <c r="Y855" s="160"/>
      <c r="Z855" s="160"/>
    </row>
    <row r="856" spans="1:26" ht="14.25" customHeight="1" x14ac:dyDescent="0.25">
      <c r="A856" s="160"/>
      <c r="B856" s="160"/>
      <c r="C856" s="160"/>
      <c r="D856" s="160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4"/>
      <c r="P856" s="164"/>
      <c r="Q856" s="166"/>
      <c r="R856" s="160"/>
      <c r="S856" s="160"/>
      <c r="T856" s="160"/>
      <c r="U856" s="160"/>
      <c r="V856" s="160"/>
      <c r="W856" s="160"/>
      <c r="X856" s="160"/>
      <c r="Y856" s="160"/>
      <c r="Z856" s="160"/>
    </row>
    <row r="857" spans="1:26" ht="14.25" customHeight="1" x14ac:dyDescent="0.25">
      <c r="A857" s="160"/>
      <c r="B857" s="160"/>
      <c r="C857" s="160"/>
      <c r="D857" s="160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4"/>
      <c r="P857" s="164"/>
      <c r="Q857" s="166"/>
      <c r="R857" s="160"/>
      <c r="S857" s="160"/>
      <c r="T857" s="160"/>
      <c r="U857" s="160"/>
      <c r="V857" s="160"/>
      <c r="W857" s="160"/>
      <c r="X857" s="160"/>
      <c r="Y857" s="160"/>
      <c r="Z857" s="160"/>
    </row>
    <row r="858" spans="1:26" ht="14.25" customHeight="1" x14ac:dyDescent="0.25">
      <c r="A858" s="160"/>
      <c r="B858" s="160"/>
      <c r="C858" s="160"/>
      <c r="D858" s="160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4"/>
      <c r="P858" s="164"/>
      <c r="Q858" s="166"/>
      <c r="R858" s="160"/>
      <c r="S858" s="160"/>
      <c r="T858" s="160"/>
      <c r="U858" s="160"/>
      <c r="V858" s="160"/>
      <c r="W858" s="160"/>
      <c r="X858" s="160"/>
      <c r="Y858" s="160"/>
      <c r="Z858" s="160"/>
    </row>
    <row r="859" spans="1:26" ht="14.25" customHeight="1" x14ac:dyDescent="0.25">
      <c r="A859" s="160"/>
      <c r="B859" s="160"/>
      <c r="C859" s="160"/>
      <c r="D859" s="160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4"/>
      <c r="P859" s="164"/>
      <c r="Q859" s="166"/>
      <c r="R859" s="160"/>
      <c r="S859" s="160"/>
      <c r="T859" s="160"/>
      <c r="U859" s="160"/>
      <c r="V859" s="160"/>
      <c r="W859" s="160"/>
      <c r="X859" s="160"/>
      <c r="Y859" s="160"/>
      <c r="Z859" s="160"/>
    </row>
    <row r="860" spans="1:26" ht="14.25" customHeight="1" x14ac:dyDescent="0.25">
      <c r="A860" s="160"/>
      <c r="B860" s="160"/>
      <c r="C860" s="160"/>
      <c r="D860" s="160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4"/>
      <c r="P860" s="164"/>
      <c r="Q860" s="166"/>
      <c r="R860" s="160"/>
      <c r="S860" s="160"/>
      <c r="T860" s="160"/>
      <c r="U860" s="160"/>
      <c r="V860" s="160"/>
      <c r="W860" s="160"/>
      <c r="X860" s="160"/>
      <c r="Y860" s="160"/>
      <c r="Z860" s="160"/>
    </row>
    <row r="861" spans="1:26" ht="14.25" customHeight="1" x14ac:dyDescent="0.25">
      <c r="A861" s="160"/>
      <c r="B861" s="160"/>
      <c r="C861" s="160"/>
      <c r="D861" s="160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4"/>
      <c r="P861" s="164"/>
      <c r="Q861" s="166"/>
      <c r="R861" s="160"/>
      <c r="S861" s="160"/>
      <c r="T861" s="160"/>
      <c r="U861" s="160"/>
      <c r="V861" s="160"/>
      <c r="W861" s="160"/>
      <c r="X861" s="160"/>
      <c r="Y861" s="160"/>
      <c r="Z861" s="160"/>
    </row>
    <row r="862" spans="1:26" ht="14.25" customHeight="1" x14ac:dyDescent="0.25">
      <c r="A862" s="160"/>
      <c r="B862" s="160"/>
      <c r="C862" s="160"/>
      <c r="D862" s="160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4"/>
      <c r="P862" s="164"/>
      <c r="Q862" s="166"/>
      <c r="R862" s="160"/>
      <c r="S862" s="160"/>
      <c r="T862" s="160"/>
      <c r="U862" s="160"/>
      <c r="V862" s="160"/>
      <c r="W862" s="160"/>
      <c r="X862" s="160"/>
      <c r="Y862" s="160"/>
      <c r="Z862" s="160"/>
    </row>
    <row r="863" spans="1:26" ht="14.25" customHeight="1" x14ac:dyDescent="0.25">
      <c r="A863" s="160"/>
      <c r="B863" s="160"/>
      <c r="C863" s="160"/>
      <c r="D863" s="160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4"/>
      <c r="P863" s="164"/>
      <c r="Q863" s="166"/>
      <c r="R863" s="160"/>
      <c r="S863" s="160"/>
      <c r="T863" s="160"/>
      <c r="U863" s="160"/>
      <c r="V863" s="160"/>
      <c r="W863" s="160"/>
      <c r="X863" s="160"/>
      <c r="Y863" s="160"/>
      <c r="Z863" s="160"/>
    </row>
    <row r="864" spans="1:26" ht="14.25" customHeight="1" x14ac:dyDescent="0.25">
      <c r="A864" s="160"/>
      <c r="B864" s="160"/>
      <c r="C864" s="160"/>
      <c r="D864" s="160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4"/>
      <c r="P864" s="164"/>
      <c r="Q864" s="166"/>
      <c r="R864" s="160"/>
      <c r="S864" s="160"/>
      <c r="T864" s="160"/>
      <c r="U864" s="160"/>
      <c r="V864" s="160"/>
      <c r="W864" s="160"/>
      <c r="X864" s="160"/>
      <c r="Y864" s="160"/>
      <c r="Z864" s="160"/>
    </row>
    <row r="865" spans="1:26" ht="14.25" customHeight="1" x14ac:dyDescent="0.25">
      <c r="A865" s="160"/>
      <c r="B865" s="160"/>
      <c r="C865" s="160"/>
      <c r="D865" s="160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4"/>
      <c r="P865" s="164"/>
      <c r="Q865" s="166"/>
      <c r="R865" s="160"/>
      <c r="S865" s="160"/>
      <c r="T865" s="160"/>
      <c r="U865" s="160"/>
      <c r="V865" s="160"/>
      <c r="W865" s="160"/>
      <c r="X865" s="160"/>
      <c r="Y865" s="160"/>
      <c r="Z865" s="160"/>
    </row>
    <row r="866" spans="1:26" ht="14.25" customHeight="1" x14ac:dyDescent="0.25">
      <c r="A866" s="160"/>
      <c r="B866" s="160"/>
      <c r="C866" s="160"/>
      <c r="D866" s="160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4"/>
      <c r="P866" s="164"/>
      <c r="Q866" s="166"/>
      <c r="R866" s="160"/>
      <c r="S866" s="160"/>
      <c r="T866" s="160"/>
      <c r="U866" s="160"/>
      <c r="V866" s="160"/>
      <c r="W866" s="160"/>
      <c r="X866" s="160"/>
      <c r="Y866" s="160"/>
      <c r="Z866" s="160"/>
    </row>
    <row r="867" spans="1:26" ht="14.25" customHeight="1" x14ac:dyDescent="0.25">
      <c r="A867" s="160"/>
      <c r="B867" s="160"/>
      <c r="C867" s="160"/>
      <c r="D867" s="160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4"/>
      <c r="P867" s="164"/>
      <c r="Q867" s="166"/>
      <c r="R867" s="160"/>
      <c r="S867" s="160"/>
      <c r="T867" s="160"/>
      <c r="U867" s="160"/>
      <c r="V867" s="160"/>
      <c r="W867" s="160"/>
      <c r="X867" s="160"/>
      <c r="Y867" s="160"/>
      <c r="Z867" s="160"/>
    </row>
    <row r="868" spans="1:26" ht="14.25" customHeight="1" x14ac:dyDescent="0.25">
      <c r="A868" s="160"/>
      <c r="B868" s="160"/>
      <c r="C868" s="160"/>
      <c r="D868" s="160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4"/>
      <c r="P868" s="164"/>
      <c r="Q868" s="166"/>
      <c r="R868" s="160"/>
      <c r="S868" s="160"/>
      <c r="T868" s="160"/>
      <c r="U868" s="160"/>
      <c r="V868" s="160"/>
      <c r="W868" s="160"/>
      <c r="X868" s="160"/>
      <c r="Y868" s="160"/>
      <c r="Z868" s="160"/>
    </row>
    <row r="869" spans="1:26" ht="14.25" customHeight="1" x14ac:dyDescent="0.25">
      <c r="A869" s="160"/>
      <c r="B869" s="160"/>
      <c r="C869" s="160"/>
      <c r="D869" s="160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4"/>
      <c r="P869" s="164"/>
      <c r="Q869" s="166"/>
      <c r="R869" s="160"/>
      <c r="S869" s="160"/>
      <c r="T869" s="160"/>
      <c r="U869" s="160"/>
      <c r="V869" s="160"/>
      <c r="W869" s="160"/>
      <c r="X869" s="160"/>
      <c r="Y869" s="160"/>
      <c r="Z869" s="160"/>
    </row>
    <row r="870" spans="1:26" ht="14.25" customHeight="1" x14ac:dyDescent="0.25">
      <c r="A870" s="160"/>
      <c r="B870" s="160"/>
      <c r="C870" s="160"/>
      <c r="D870" s="160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4"/>
      <c r="P870" s="164"/>
      <c r="Q870" s="166"/>
      <c r="R870" s="160"/>
      <c r="S870" s="160"/>
      <c r="T870" s="160"/>
      <c r="U870" s="160"/>
      <c r="V870" s="160"/>
      <c r="W870" s="160"/>
      <c r="X870" s="160"/>
      <c r="Y870" s="160"/>
      <c r="Z870" s="160"/>
    </row>
    <row r="871" spans="1:26" ht="14.25" customHeight="1" x14ac:dyDescent="0.25">
      <c r="A871" s="160"/>
      <c r="B871" s="160"/>
      <c r="C871" s="160"/>
      <c r="D871" s="160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4"/>
      <c r="P871" s="164"/>
      <c r="Q871" s="166"/>
      <c r="R871" s="160"/>
      <c r="S871" s="160"/>
      <c r="T871" s="160"/>
      <c r="U871" s="160"/>
      <c r="V871" s="160"/>
      <c r="W871" s="160"/>
      <c r="X871" s="160"/>
      <c r="Y871" s="160"/>
      <c r="Z871" s="160"/>
    </row>
    <row r="872" spans="1:26" ht="14.25" customHeight="1" x14ac:dyDescent="0.25">
      <c r="A872" s="160"/>
      <c r="B872" s="160"/>
      <c r="C872" s="160"/>
      <c r="D872" s="160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4"/>
      <c r="P872" s="164"/>
      <c r="Q872" s="166"/>
      <c r="R872" s="160"/>
      <c r="S872" s="160"/>
      <c r="T872" s="160"/>
      <c r="U872" s="160"/>
      <c r="V872" s="160"/>
      <c r="W872" s="160"/>
      <c r="X872" s="160"/>
      <c r="Y872" s="160"/>
      <c r="Z872" s="160"/>
    </row>
    <row r="873" spans="1:26" ht="14.25" customHeight="1" x14ac:dyDescent="0.25">
      <c r="A873" s="160"/>
      <c r="B873" s="160"/>
      <c r="C873" s="160"/>
      <c r="D873" s="160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4"/>
      <c r="P873" s="164"/>
      <c r="Q873" s="166"/>
      <c r="R873" s="160"/>
      <c r="S873" s="160"/>
      <c r="T873" s="160"/>
      <c r="U873" s="160"/>
      <c r="V873" s="160"/>
      <c r="W873" s="160"/>
      <c r="X873" s="160"/>
      <c r="Y873" s="160"/>
      <c r="Z873" s="160"/>
    </row>
    <row r="874" spans="1:26" ht="14.25" customHeight="1" x14ac:dyDescent="0.25">
      <c r="A874" s="160"/>
      <c r="B874" s="160"/>
      <c r="C874" s="160"/>
      <c r="D874" s="160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4"/>
      <c r="P874" s="164"/>
      <c r="Q874" s="166"/>
      <c r="R874" s="160"/>
      <c r="S874" s="160"/>
      <c r="T874" s="160"/>
      <c r="U874" s="160"/>
      <c r="V874" s="160"/>
      <c r="W874" s="160"/>
      <c r="X874" s="160"/>
      <c r="Y874" s="160"/>
      <c r="Z874" s="160"/>
    </row>
    <row r="875" spans="1:26" ht="14.25" customHeight="1" x14ac:dyDescent="0.25">
      <c r="A875" s="160"/>
      <c r="B875" s="160"/>
      <c r="C875" s="160"/>
      <c r="D875" s="160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4"/>
      <c r="P875" s="164"/>
      <c r="Q875" s="166"/>
      <c r="R875" s="160"/>
      <c r="S875" s="160"/>
      <c r="T875" s="160"/>
      <c r="U875" s="160"/>
      <c r="V875" s="160"/>
      <c r="W875" s="160"/>
      <c r="X875" s="160"/>
      <c r="Y875" s="160"/>
      <c r="Z875" s="160"/>
    </row>
    <row r="876" spans="1:26" ht="14.25" customHeight="1" x14ac:dyDescent="0.25">
      <c r="A876" s="160"/>
      <c r="B876" s="160"/>
      <c r="C876" s="160"/>
      <c r="D876" s="160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4"/>
      <c r="P876" s="164"/>
      <c r="Q876" s="166"/>
      <c r="R876" s="160"/>
      <c r="S876" s="160"/>
      <c r="T876" s="160"/>
      <c r="U876" s="160"/>
      <c r="V876" s="160"/>
      <c r="W876" s="160"/>
      <c r="X876" s="160"/>
      <c r="Y876" s="160"/>
      <c r="Z876" s="160"/>
    </row>
    <row r="877" spans="1:26" ht="14.25" customHeight="1" x14ac:dyDescent="0.25">
      <c r="A877" s="160"/>
      <c r="B877" s="160"/>
      <c r="C877" s="160"/>
      <c r="D877" s="160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4"/>
      <c r="P877" s="164"/>
      <c r="Q877" s="166"/>
      <c r="R877" s="160"/>
      <c r="S877" s="160"/>
      <c r="T877" s="160"/>
      <c r="U877" s="160"/>
      <c r="V877" s="160"/>
      <c r="W877" s="160"/>
      <c r="X877" s="160"/>
      <c r="Y877" s="160"/>
      <c r="Z877" s="160"/>
    </row>
    <row r="878" spans="1:26" ht="14.25" customHeight="1" x14ac:dyDescent="0.25">
      <c r="A878" s="160"/>
      <c r="B878" s="160"/>
      <c r="C878" s="160"/>
      <c r="D878" s="160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4"/>
      <c r="P878" s="164"/>
      <c r="Q878" s="166"/>
      <c r="R878" s="160"/>
      <c r="S878" s="160"/>
      <c r="T878" s="160"/>
      <c r="U878" s="160"/>
      <c r="V878" s="160"/>
      <c r="W878" s="160"/>
      <c r="X878" s="160"/>
      <c r="Y878" s="160"/>
      <c r="Z878" s="160"/>
    </row>
    <row r="879" spans="1:26" ht="14.25" customHeight="1" x14ac:dyDescent="0.25">
      <c r="A879" s="160"/>
      <c r="B879" s="160"/>
      <c r="C879" s="160"/>
      <c r="D879" s="160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4"/>
      <c r="P879" s="164"/>
      <c r="Q879" s="166"/>
      <c r="R879" s="160"/>
      <c r="S879" s="160"/>
      <c r="T879" s="160"/>
      <c r="U879" s="160"/>
      <c r="V879" s="160"/>
      <c r="W879" s="160"/>
      <c r="X879" s="160"/>
      <c r="Y879" s="160"/>
      <c r="Z879" s="160"/>
    </row>
    <row r="880" spans="1:26" ht="14.25" customHeight="1" x14ac:dyDescent="0.25">
      <c r="A880" s="160"/>
      <c r="B880" s="160"/>
      <c r="C880" s="160"/>
      <c r="D880" s="160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4"/>
      <c r="P880" s="164"/>
      <c r="Q880" s="166"/>
      <c r="R880" s="160"/>
      <c r="S880" s="160"/>
      <c r="T880" s="160"/>
      <c r="U880" s="160"/>
      <c r="V880" s="160"/>
      <c r="W880" s="160"/>
      <c r="X880" s="160"/>
      <c r="Y880" s="160"/>
      <c r="Z880" s="160"/>
    </row>
    <row r="881" spans="1:26" ht="14.25" customHeight="1" x14ac:dyDescent="0.25">
      <c r="A881" s="160"/>
      <c r="B881" s="160"/>
      <c r="C881" s="160"/>
      <c r="D881" s="160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4"/>
      <c r="P881" s="164"/>
      <c r="Q881" s="166"/>
      <c r="R881" s="160"/>
      <c r="S881" s="160"/>
      <c r="T881" s="160"/>
      <c r="U881" s="160"/>
      <c r="V881" s="160"/>
      <c r="W881" s="160"/>
      <c r="X881" s="160"/>
      <c r="Y881" s="160"/>
      <c r="Z881" s="160"/>
    </row>
    <row r="882" spans="1:26" ht="14.25" customHeight="1" x14ac:dyDescent="0.25">
      <c r="A882" s="160"/>
      <c r="B882" s="160"/>
      <c r="C882" s="160"/>
      <c r="D882" s="160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4"/>
      <c r="P882" s="164"/>
      <c r="Q882" s="166"/>
      <c r="R882" s="160"/>
      <c r="S882" s="160"/>
      <c r="T882" s="160"/>
      <c r="U882" s="160"/>
      <c r="V882" s="160"/>
      <c r="W882" s="160"/>
      <c r="X882" s="160"/>
      <c r="Y882" s="160"/>
      <c r="Z882" s="160"/>
    </row>
    <row r="883" spans="1:26" ht="14.25" customHeight="1" x14ac:dyDescent="0.25">
      <c r="A883" s="160"/>
      <c r="B883" s="160"/>
      <c r="C883" s="160"/>
      <c r="D883" s="160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4"/>
      <c r="P883" s="164"/>
      <c r="Q883" s="166"/>
      <c r="R883" s="160"/>
      <c r="S883" s="160"/>
      <c r="T883" s="160"/>
      <c r="U883" s="160"/>
      <c r="V883" s="160"/>
      <c r="W883" s="160"/>
      <c r="X883" s="160"/>
      <c r="Y883" s="160"/>
      <c r="Z883" s="160"/>
    </row>
    <row r="884" spans="1:26" ht="14.25" customHeight="1" x14ac:dyDescent="0.25">
      <c r="A884" s="160"/>
      <c r="B884" s="160"/>
      <c r="C884" s="160"/>
      <c r="D884" s="160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4"/>
      <c r="P884" s="164"/>
      <c r="Q884" s="166"/>
      <c r="R884" s="160"/>
      <c r="S884" s="160"/>
      <c r="T884" s="160"/>
      <c r="U884" s="160"/>
      <c r="V884" s="160"/>
      <c r="W884" s="160"/>
      <c r="X884" s="160"/>
      <c r="Y884" s="160"/>
      <c r="Z884" s="160"/>
    </row>
    <row r="885" spans="1:26" ht="14.25" customHeight="1" x14ac:dyDescent="0.25">
      <c r="A885" s="160"/>
      <c r="B885" s="160"/>
      <c r="C885" s="160"/>
      <c r="D885" s="160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4"/>
      <c r="P885" s="164"/>
      <c r="Q885" s="166"/>
      <c r="R885" s="160"/>
      <c r="S885" s="160"/>
      <c r="T885" s="160"/>
      <c r="U885" s="160"/>
      <c r="V885" s="160"/>
      <c r="W885" s="160"/>
      <c r="X885" s="160"/>
      <c r="Y885" s="160"/>
      <c r="Z885" s="160"/>
    </row>
    <row r="886" spans="1:26" ht="14.25" customHeight="1" x14ac:dyDescent="0.25">
      <c r="A886" s="160"/>
      <c r="B886" s="160"/>
      <c r="C886" s="160"/>
      <c r="D886" s="160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4"/>
      <c r="P886" s="164"/>
      <c r="Q886" s="166"/>
      <c r="R886" s="160"/>
      <c r="S886" s="160"/>
      <c r="T886" s="160"/>
      <c r="U886" s="160"/>
      <c r="V886" s="160"/>
      <c r="W886" s="160"/>
      <c r="X886" s="160"/>
      <c r="Y886" s="160"/>
      <c r="Z886" s="160"/>
    </row>
    <row r="887" spans="1:26" ht="14.25" customHeight="1" x14ac:dyDescent="0.25">
      <c r="A887" s="160"/>
      <c r="B887" s="160"/>
      <c r="C887" s="160"/>
      <c r="D887" s="160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4"/>
      <c r="P887" s="164"/>
      <c r="Q887" s="166"/>
      <c r="R887" s="160"/>
      <c r="S887" s="160"/>
      <c r="T887" s="160"/>
      <c r="U887" s="160"/>
      <c r="V887" s="160"/>
      <c r="W887" s="160"/>
      <c r="X887" s="160"/>
      <c r="Y887" s="160"/>
      <c r="Z887" s="160"/>
    </row>
    <row r="888" spans="1:26" ht="14.25" customHeight="1" x14ac:dyDescent="0.25">
      <c r="A888" s="160"/>
      <c r="B888" s="160"/>
      <c r="C888" s="160"/>
      <c r="D888" s="160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4"/>
      <c r="P888" s="164"/>
      <c r="Q888" s="166"/>
      <c r="R888" s="160"/>
      <c r="S888" s="160"/>
      <c r="T888" s="160"/>
      <c r="U888" s="160"/>
      <c r="V888" s="160"/>
      <c r="W888" s="160"/>
      <c r="X888" s="160"/>
      <c r="Y888" s="160"/>
      <c r="Z888" s="160"/>
    </row>
    <row r="889" spans="1:26" ht="14.25" customHeight="1" x14ac:dyDescent="0.25">
      <c r="A889" s="160"/>
      <c r="B889" s="160"/>
      <c r="C889" s="160"/>
      <c r="D889" s="160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4"/>
      <c r="P889" s="164"/>
      <c r="Q889" s="166"/>
      <c r="R889" s="160"/>
      <c r="S889" s="160"/>
      <c r="T889" s="160"/>
      <c r="U889" s="160"/>
      <c r="V889" s="160"/>
      <c r="W889" s="160"/>
      <c r="X889" s="160"/>
      <c r="Y889" s="160"/>
      <c r="Z889" s="160"/>
    </row>
    <row r="890" spans="1:26" ht="14.25" customHeight="1" x14ac:dyDescent="0.25">
      <c r="A890" s="160"/>
      <c r="B890" s="160"/>
      <c r="C890" s="160"/>
      <c r="D890" s="160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4"/>
      <c r="P890" s="164"/>
      <c r="Q890" s="166"/>
      <c r="R890" s="160"/>
      <c r="S890" s="160"/>
      <c r="T890" s="160"/>
      <c r="U890" s="160"/>
      <c r="V890" s="160"/>
      <c r="W890" s="160"/>
      <c r="X890" s="160"/>
      <c r="Y890" s="160"/>
      <c r="Z890" s="160"/>
    </row>
    <row r="891" spans="1:26" ht="14.25" customHeight="1" x14ac:dyDescent="0.25">
      <c r="A891" s="160"/>
      <c r="B891" s="160"/>
      <c r="C891" s="160"/>
      <c r="D891" s="160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4"/>
      <c r="P891" s="164"/>
      <c r="Q891" s="166"/>
      <c r="R891" s="160"/>
      <c r="S891" s="160"/>
      <c r="T891" s="160"/>
      <c r="U891" s="160"/>
      <c r="V891" s="160"/>
      <c r="W891" s="160"/>
      <c r="X891" s="160"/>
      <c r="Y891" s="160"/>
      <c r="Z891" s="160"/>
    </row>
    <row r="892" spans="1:26" ht="14.25" customHeight="1" x14ac:dyDescent="0.25">
      <c r="A892" s="160"/>
      <c r="B892" s="160"/>
      <c r="C892" s="160"/>
      <c r="D892" s="160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4"/>
      <c r="P892" s="164"/>
      <c r="Q892" s="166"/>
      <c r="R892" s="160"/>
      <c r="S892" s="160"/>
      <c r="T892" s="160"/>
      <c r="U892" s="160"/>
      <c r="V892" s="160"/>
      <c r="W892" s="160"/>
      <c r="X892" s="160"/>
      <c r="Y892" s="160"/>
      <c r="Z892" s="160"/>
    </row>
    <row r="893" spans="1:26" ht="14.25" customHeight="1" x14ac:dyDescent="0.25">
      <c r="A893" s="160"/>
      <c r="B893" s="160"/>
      <c r="C893" s="160"/>
      <c r="D893" s="160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4"/>
      <c r="P893" s="164"/>
      <c r="Q893" s="166"/>
      <c r="R893" s="160"/>
      <c r="S893" s="160"/>
      <c r="T893" s="160"/>
      <c r="U893" s="160"/>
      <c r="V893" s="160"/>
      <c r="W893" s="160"/>
      <c r="X893" s="160"/>
      <c r="Y893" s="160"/>
      <c r="Z893" s="160"/>
    </row>
    <row r="894" spans="1:26" ht="14.25" customHeight="1" x14ac:dyDescent="0.25">
      <c r="A894" s="160"/>
      <c r="B894" s="160"/>
      <c r="C894" s="160"/>
      <c r="D894" s="160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4"/>
      <c r="P894" s="164"/>
      <c r="Q894" s="166"/>
      <c r="R894" s="160"/>
      <c r="S894" s="160"/>
      <c r="T894" s="160"/>
      <c r="U894" s="160"/>
      <c r="V894" s="160"/>
      <c r="W894" s="160"/>
      <c r="X894" s="160"/>
      <c r="Y894" s="160"/>
      <c r="Z894" s="160"/>
    </row>
    <row r="895" spans="1:26" ht="14.25" customHeight="1" x14ac:dyDescent="0.25">
      <c r="A895" s="160"/>
      <c r="B895" s="160"/>
      <c r="C895" s="160"/>
      <c r="D895" s="160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4"/>
      <c r="P895" s="164"/>
      <c r="Q895" s="166"/>
      <c r="R895" s="160"/>
      <c r="S895" s="160"/>
      <c r="T895" s="160"/>
      <c r="U895" s="160"/>
      <c r="V895" s="160"/>
      <c r="W895" s="160"/>
      <c r="X895" s="160"/>
      <c r="Y895" s="160"/>
      <c r="Z895" s="160"/>
    </row>
    <row r="896" spans="1:26" ht="14.25" customHeight="1" x14ac:dyDescent="0.25">
      <c r="A896" s="160"/>
      <c r="B896" s="160"/>
      <c r="C896" s="160"/>
      <c r="D896" s="160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4"/>
      <c r="P896" s="164"/>
      <c r="Q896" s="166"/>
      <c r="R896" s="160"/>
      <c r="S896" s="160"/>
      <c r="T896" s="160"/>
      <c r="U896" s="160"/>
      <c r="V896" s="160"/>
      <c r="W896" s="160"/>
      <c r="X896" s="160"/>
      <c r="Y896" s="160"/>
      <c r="Z896" s="160"/>
    </row>
    <row r="897" spans="1:26" ht="14.25" customHeight="1" x14ac:dyDescent="0.25">
      <c r="A897" s="160"/>
      <c r="B897" s="160"/>
      <c r="C897" s="160"/>
      <c r="D897" s="160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4"/>
      <c r="P897" s="164"/>
      <c r="Q897" s="166"/>
      <c r="R897" s="160"/>
      <c r="S897" s="160"/>
      <c r="T897" s="160"/>
      <c r="U897" s="160"/>
      <c r="V897" s="160"/>
      <c r="W897" s="160"/>
      <c r="X897" s="160"/>
      <c r="Y897" s="160"/>
      <c r="Z897" s="160"/>
    </row>
    <row r="898" spans="1:26" ht="14.25" customHeight="1" x14ac:dyDescent="0.25">
      <c r="A898" s="160"/>
      <c r="B898" s="160"/>
      <c r="C898" s="160"/>
      <c r="D898" s="160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4"/>
      <c r="P898" s="164"/>
      <c r="Q898" s="166"/>
      <c r="R898" s="160"/>
      <c r="S898" s="160"/>
      <c r="T898" s="160"/>
      <c r="U898" s="160"/>
      <c r="V898" s="160"/>
      <c r="W898" s="160"/>
      <c r="X898" s="160"/>
      <c r="Y898" s="160"/>
      <c r="Z898" s="160"/>
    </row>
    <row r="899" spans="1:26" ht="14.25" customHeight="1" x14ac:dyDescent="0.25">
      <c r="A899" s="160"/>
      <c r="B899" s="160"/>
      <c r="C899" s="160"/>
      <c r="D899" s="160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4"/>
      <c r="P899" s="164"/>
      <c r="Q899" s="166"/>
      <c r="R899" s="160"/>
      <c r="S899" s="160"/>
      <c r="T899" s="160"/>
      <c r="U899" s="160"/>
      <c r="V899" s="160"/>
      <c r="W899" s="160"/>
      <c r="X899" s="160"/>
      <c r="Y899" s="160"/>
      <c r="Z899" s="160"/>
    </row>
    <row r="900" spans="1:26" ht="14.25" customHeight="1" x14ac:dyDescent="0.25">
      <c r="A900" s="160"/>
      <c r="B900" s="160"/>
      <c r="C900" s="160"/>
      <c r="D900" s="160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4"/>
      <c r="P900" s="164"/>
      <c r="Q900" s="166"/>
      <c r="R900" s="160"/>
      <c r="S900" s="160"/>
      <c r="T900" s="160"/>
      <c r="U900" s="160"/>
      <c r="V900" s="160"/>
      <c r="W900" s="160"/>
      <c r="X900" s="160"/>
      <c r="Y900" s="160"/>
      <c r="Z900" s="160"/>
    </row>
    <row r="901" spans="1:26" ht="14.25" customHeight="1" x14ac:dyDescent="0.25">
      <c r="A901" s="160"/>
      <c r="B901" s="160"/>
      <c r="C901" s="160"/>
      <c r="D901" s="160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4"/>
      <c r="P901" s="164"/>
      <c r="Q901" s="166"/>
      <c r="R901" s="160"/>
      <c r="S901" s="160"/>
      <c r="T901" s="160"/>
      <c r="U901" s="160"/>
      <c r="V901" s="160"/>
      <c r="W901" s="160"/>
      <c r="X901" s="160"/>
      <c r="Y901" s="160"/>
      <c r="Z901" s="160"/>
    </row>
    <row r="902" spans="1:26" ht="14.25" customHeight="1" x14ac:dyDescent="0.25">
      <c r="A902" s="160"/>
      <c r="B902" s="160"/>
      <c r="C902" s="160"/>
      <c r="D902" s="160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4"/>
      <c r="P902" s="164"/>
      <c r="Q902" s="166"/>
      <c r="R902" s="160"/>
      <c r="S902" s="160"/>
      <c r="T902" s="160"/>
      <c r="U902" s="160"/>
      <c r="V902" s="160"/>
      <c r="W902" s="160"/>
      <c r="X902" s="160"/>
      <c r="Y902" s="160"/>
      <c r="Z902" s="160"/>
    </row>
    <row r="903" spans="1:26" ht="14.25" customHeight="1" x14ac:dyDescent="0.25">
      <c r="A903" s="160"/>
      <c r="B903" s="160"/>
      <c r="C903" s="160"/>
      <c r="D903" s="160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4"/>
      <c r="P903" s="164"/>
      <c r="Q903" s="166"/>
      <c r="R903" s="160"/>
      <c r="S903" s="160"/>
      <c r="T903" s="160"/>
      <c r="U903" s="160"/>
      <c r="V903" s="160"/>
      <c r="W903" s="160"/>
      <c r="X903" s="160"/>
      <c r="Y903" s="160"/>
      <c r="Z903" s="160"/>
    </row>
    <row r="904" spans="1:26" ht="14.25" customHeight="1" x14ac:dyDescent="0.25">
      <c r="A904" s="160"/>
      <c r="B904" s="160"/>
      <c r="C904" s="160"/>
      <c r="D904" s="160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4"/>
      <c r="P904" s="164"/>
      <c r="Q904" s="166"/>
      <c r="R904" s="160"/>
      <c r="S904" s="160"/>
      <c r="T904" s="160"/>
      <c r="U904" s="160"/>
      <c r="V904" s="160"/>
      <c r="W904" s="160"/>
      <c r="X904" s="160"/>
      <c r="Y904" s="160"/>
      <c r="Z904" s="160"/>
    </row>
    <row r="905" spans="1:26" ht="14.25" customHeight="1" x14ac:dyDescent="0.25">
      <c r="A905" s="160"/>
      <c r="B905" s="160"/>
      <c r="C905" s="160"/>
      <c r="D905" s="160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4"/>
      <c r="P905" s="164"/>
      <c r="Q905" s="166"/>
      <c r="R905" s="160"/>
      <c r="S905" s="160"/>
      <c r="T905" s="160"/>
      <c r="U905" s="160"/>
      <c r="V905" s="160"/>
      <c r="W905" s="160"/>
      <c r="X905" s="160"/>
      <c r="Y905" s="160"/>
      <c r="Z905" s="160"/>
    </row>
    <row r="906" spans="1:26" ht="14.25" customHeight="1" x14ac:dyDescent="0.25">
      <c r="A906" s="160"/>
      <c r="B906" s="160"/>
      <c r="C906" s="160"/>
      <c r="D906" s="160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4"/>
      <c r="P906" s="164"/>
      <c r="Q906" s="166"/>
      <c r="R906" s="160"/>
      <c r="S906" s="160"/>
      <c r="T906" s="160"/>
      <c r="U906" s="160"/>
      <c r="V906" s="160"/>
      <c r="W906" s="160"/>
      <c r="X906" s="160"/>
      <c r="Y906" s="160"/>
      <c r="Z906" s="160"/>
    </row>
    <row r="907" spans="1:26" ht="14.25" customHeight="1" x14ac:dyDescent="0.25">
      <c r="A907" s="160"/>
      <c r="B907" s="160"/>
      <c r="C907" s="160"/>
      <c r="D907" s="160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4"/>
      <c r="P907" s="164"/>
      <c r="Q907" s="166"/>
      <c r="R907" s="160"/>
      <c r="S907" s="160"/>
      <c r="T907" s="160"/>
      <c r="U907" s="160"/>
      <c r="V907" s="160"/>
      <c r="W907" s="160"/>
      <c r="X907" s="160"/>
      <c r="Y907" s="160"/>
      <c r="Z907" s="160"/>
    </row>
    <row r="908" spans="1:26" ht="14.25" customHeight="1" x14ac:dyDescent="0.25">
      <c r="A908" s="160"/>
      <c r="B908" s="160"/>
      <c r="C908" s="160"/>
      <c r="D908" s="160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4"/>
      <c r="P908" s="164"/>
      <c r="Q908" s="166"/>
      <c r="R908" s="160"/>
      <c r="S908" s="160"/>
      <c r="T908" s="160"/>
      <c r="U908" s="160"/>
      <c r="V908" s="160"/>
      <c r="W908" s="160"/>
      <c r="X908" s="160"/>
      <c r="Y908" s="160"/>
      <c r="Z908" s="160"/>
    </row>
    <row r="909" spans="1:26" ht="14.25" customHeight="1" x14ac:dyDescent="0.25">
      <c r="A909" s="160"/>
      <c r="B909" s="160"/>
      <c r="C909" s="160"/>
      <c r="D909" s="160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4"/>
      <c r="P909" s="164"/>
      <c r="Q909" s="166"/>
      <c r="R909" s="160"/>
      <c r="S909" s="160"/>
      <c r="T909" s="160"/>
      <c r="U909" s="160"/>
      <c r="V909" s="160"/>
      <c r="W909" s="160"/>
      <c r="X909" s="160"/>
      <c r="Y909" s="160"/>
      <c r="Z909" s="160"/>
    </row>
    <row r="910" spans="1:26" ht="14.25" customHeight="1" x14ac:dyDescent="0.25">
      <c r="A910" s="160"/>
      <c r="B910" s="160"/>
      <c r="C910" s="160"/>
      <c r="D910" s="160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4"/>
      <c r="P910" s="164"/>
      <c r="Q910" s="166"/>
      <c r="R910" s="160"/>
      <c r="S910" s="160"/>
      <c r="T910" s="160"/>
      <c r="U910" s="160"/>
      <c r="V910" s="160"/>
      <c r="W910" s="160"/>
      <c r="X910" s="160"/>
      <c r="Y910" s="160"/>
      <c r="Z910" s="160"/>
    </row>
    <row r="911" spans="1:26" ht="14.25" customHeight="1" x14ac:dyDescent="0.25">
      <c r="A911" s="160"/>
      <c r="B911" s="160"/>
      <c r="C911" s="160"/>
      <c r="D911" s="160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4"/>
      <c r="P911" s="164"/>
      <c r="Q911" s="166"/>
      <c r="R911" s="160"/>
      <c r="S911" s="160"/>
      <c r="T911" s="160"/>
      <c r="U911" s="160"/>
      <c r="V911" s="160"/>
      <c r="W911" s="160"/>
      <c r="X911" s="160"/>
      <c r="Y911" s="160"/>
      <c r="Z911" s="160"/>
    </row>
    <row r="912" spans="1:26" ht="14.25" customHeight="1" x14ac:dyDescent="0.25">
      <c r="A912" s="160"/>
      <c r="B912" s="160"/>
      <c r="C912" s="160"/>
      <c r="D912" s="160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4"/>
      <c r="P912" s="164"/>
      <c r="Q912" s="166"/>
      <c r="R912" s="160"/>
      <c r="S912" s="160"/>
      <c r="T912" s="160"/>
      <c r="U912" s="160"/>
      <c r="V912" s="160"/>
      <c r="W912" s="160"/>
      <c r="X912" s="160"/>
      <c r="Y912" s="160"/>
      <c r="Z912" s="160"/>
    </row>
    <row r="913" spans="1:26" ht="14.25" customHeight="1" x14ac:dyDescent="0.25">
      <c r="A913" s="160"/>
      <c r="B913" s="160"/>
      <c r="C913" s="160"/>
      <c r="D913" s="160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4"/>
      <c r="P913" s="164"/>
      <c r="Q913" s="166"/>
      <c r="R913" s="160"/>
      <c r="S913" s="160"/>
      <c r="T913" s="160"/>
      <c r="U913" s="160"/>
      <c r="V913" s="160"/>
      <c r="W913" s="160"/>
      <c r="X913" s="160"/>
      <c r="Y913" s="160"/>
      <c r="Z913" s="160"/>
    </row>
    <row r="914" spans="1:26" ht="14.25" customHeight="1" x14ac:dyDescent="0.25">
      <c r="A914" s="160"/>
      <c r="B914" s="160"/>
      <c r="C914" s="160"/>
      <c r="D914" s="160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4"/>
      <c r="P914" s="164"/>
      <c r="Q914" s="166"/>
      <c r="R914" s="160"/>
      <c r="S914" s="160"/>
      <c r="T914" s="160"/>
      <c r="U914" s="160"/>
      <c r="V914" s="160"/>
      <c r="W914" s="160"/>
      <c r="X914" s="160"/>
      <c r="Y914" s="160"/>
      <c r="Z914" s="160"/>
    </row>
    <row r="915" spans="1:26" ht="14.25" customHeight="1" x14ac:dyDescent="0.25">
      <c r="A915" s="160"/>
      <c r="B915" s="160"/>
      <c r="C915" s="160"/>
      <c r="D915" s="160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4"/>
      <c r="P915" s="164"/>
      <c r="Q915" s="166"/>
      <c r="R915" s="160"/>
      <c r="S915" s="160"/>
      <c r="T915" s="160"/>
      <c r="U915" s="160"/>
      <c r="V915" s="160"/>
      <c r="W915" s="160"/>
      <c r="X915" s="160"/>
      <c r="Y915" s="160"/>
      <c r="Z915" s="160"/>
    </row>
    <row r="916" spans="1:26" ht="14.25" customHeight="1" x14ac:dyDescent="0.25">
      <c r="A916" s="160"/>
      <c r="B916" s="160"/>
      <c r="C916" s="160"/>
      <c r="D916" s="160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4"/>
      <c r="P916" s="164"/>
      <c r="Q916" s="166"/>
      <c r="R916" s="160"/>
      <c r="S916" s="160"/>
      <c r="T916" s="160"/>
      <c r="U916" s="160"/>
      <c r="V916" s="160"/>
      <c r="W916" s="160"/>
      <c r="X916" s="160"/>
      <c r="Y916" s="160"/>
      <c r="Z916" s="160"/>
    </row>
    <row r="917" spans="1:26" ht="14.25" customHeight="1" x14ac:dyDescent="0.25">
      <c r="A917" s="160"/>
      <c r="B917" s="160"/>
      <c r="C917" s="160"/>
      <c r="D917" s="160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4"/>
      <c r="P917" s="164"/>
      <c r="Q917" s="166"/>
      <c r="R917" s="160"/>
      <c r="S917" s="160"/>
      <c r="T917" s="160"/>
      <c r="U917" s="160"/>
      <c r="V917" s="160"/>
      <c r="W917" s="160"/>
      <c r="X917" s="160"/>
      <c r="Y917" s="160"/>
      <c r="Z917" s="160"/>
    </row>
    <row r="918" spans="1:26" ht="14.25" customHeight="1" x14ac:dyDescent="0.25">
      <c r="A918" s="160"/>
      <c r="B918" s="160"/>
      <c r="C918" s="160"/>
      <c r="D918" s="160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4"/>
      <c r="P918" s="164"/>
      <c r="Q918" s="166"/>
      <c r="R918" s="160"/>
      <c r="S918" s="160"/>
      <c r="T918" s="160"/>
      <c r="U918" s="160"/>
      <c r="V918" s="160"/>
      <c r="W918" s="160"/>
      <c r="X918" s="160"/>
      <c r="Y918" s="160"/>
      <c r="Z918" s="160"/>
    </row>
    <row r="919" spans="1:26" ht="14.25" customHeight="1" x14ac:dyDescent="0.25">
      <c r="A919" s="160"/>
      <c r="B919" s="160"/>
      <c r="C919" s="160"/>
      <c r="D919" s="160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4"/>
      <c r="P919" s="164"/>
      <c r="Q919" s="166"/>
      <c r="R919" s="160"/>
      <c r="S919" s="160"/>
      <c r="T919" s="160"/>
      <c r="U919" s="160"/>
      <c r="V919" s="160"/>
      <c r="W919" s="160"/>
      <c r="X919" s="160"/>
      <c r="Y919" s="160"/>
      <c r="Z919" s="160"/>
    </row>
    <row r="920" spans="1:26" ht="14.25" customHeight="1" x14ac:dyDescent="0.25">
      <c r="A920" s="160"/>
      <c r="B920" s="160"/>
      <c r="C920" s="160"/>
      <c r="D920" s="160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4"/>
      <c r="P920" s="164"/>
      <c r="Q920" s="166"/>
      <c r="R920" s="160"/>
      <c r="S920" s="160"/>
      <c r="T920" s="160"/>
      <c r="U920" s="160"/>
      <c r="V920" s="160"/>
      <c r="W920" s="160"/>
      <c r="X920" s="160"/>
      <c r="Y920" s="160"/>
      <c r="Z920" s="160"/>
    </row>
    <row r="921" spans="1:26" ht="14.25" customHeight="1" x14ac:dyDescent="0.25">
      <c r="A921" s="160"/>
      <c r="B921" s="160"/>
      <c r="C921" s="160"/>
      <c r="D921" s="160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4"/>
      <c r="P921" s="164"/>
      <c r="Q921" s="166"/>
      <c r="R921" s="160"/>
      <c r="S921" s="160"/>
      <c r="T921" s="160"/>
      <c r="U921" s="160"/>
      <c r="V921" s="160"/>
      <c r="W921" s="160"/>
      <c r="X921" s="160"/>
      <c r="Y921" s="160"/>
      <c r="Z921" s="160"/>
    </row>
    <row r="922" spans="1:26" ht="14.25" customHeight="1" x14ac:dyDescent="0.25">
      <c r="A922" s="160"/>
      <c r="B922" s="160"/>
      <c r="C922" s="160"/>
      <c r="D922" s="160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4"/>
      <c r="P922" s="164"/>
      <c r="Q922" s="166"/>
      <c r="R922" s="160"/>
      <c r="S922" s="160"/>
      <c r="T922" s="160"/>
      <c r="U922" s="160"/>
      <c r="V922" s="160"/>
      <c r="W922" s="160"/>
      <c r="X922" s="160"/>
      <c r="Y922" s="160"/>
      <c r="Z922" s="160"/>
    </row>
    <row r="923" spans="1:26" ht="14.25" customHeight="1" x14ac:dyDescent="0.25">
      <c r="A923" s="160"/>
      <c r="B923" s="160"/>
      <c r="C923" s="160"/>
      <c r="D923" s="160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4"/>
      <c r="P923" s="164"/>
      <c r="Q923" s="166"/>
      <c r="R923" s="160"/>
      <c r="S923" s="160"/>
      <c r="T923" s="160"/>
      <c r="U923" s="160"/>
      <c r="V923" s="160"/>
      <c r="W923" s="160"/>
      <c r="X923" s="160"/>
      <c r="Y923" s="160"/>
      <c r="Z923" s="160"/>
    </row>
    <row r="924" spans="1:26" ht="14.25" customHeight="1" x14ac:dyDescent="0.25">
      <c r="A924" s="160"/>
      <c r="B924" s="160"/>
      <c r="C924" s="160"/>
      <c r="D924" s="160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4"/>
      <c r="P924" s="164"/>
      <c r="Q924" s="166"/>
      <c r="R924" s="160"/>
      <c r="S924" s="160"/>
      <c r="T924" s="160"/>
      <c r="U924" s="160"/>
      <c r="V924" s="160"/>
      <c r="W924" s="160"/>
      <c r="X924" s="160"/>
      <c r="Y924" s="160"/>
      <c r="Z924" s="160"/>
    </row>
    <row r="925" spans="1:26" ht="14.25" customHeight="1" x14ac:dyDescent="0.25">
      <c r="A925" s="160"/>
      <c r="B925" s="160"/>
      <c r="C925" s="160"/>
      <c r="D925" s="160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4"/>
      <c r="P925" s="164"/>
      <c r="Q925" s="166"/>
      <c r="R925" s="160"/>
      <c r="S925" s="160"/>
      <c r="T925" s="160"/>
      <c r="U925" s="160"/>
      <c r="V925" s="160"/>
      <c r="W925" s="160"/>
      <c r="X925" s="160"/>
      <c r="Y925" s="160"/>
      <c r="Z925" s="160"/>
    </row>
    <row r="926" spans="1:26" ht="14.25" customHeight="1" x14ac:dyDescent="0.25">
      <c r="A926" s="160"/>
      <c r="B926" s="160"/>
      <c r="C926" s="160"/>
      <c r="D926" s="160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4"/>
      <c r="P926" s="164"/>
      <c r="Q926" s="166"/>
      <c r="R926" s="160"/>
      <c r="S926" s="160"/>
      <c r="T926" s="160"/>
      <c r="U926" s="160"/>
      <c r="V926" s="160"/>
      <c r="W926" s="160"/>
      <c r="X926" s="160"/>
      <c r="Y926" s="160"/>
      <c r="Z926" s="160"/>
    </row>
    <row r="927" spans="1:26" ht="14.25" customHeight="1" x14ac:dyDescent="0.25">
      <c r="A927" s="160"/>
      <c r="B927" s="160"/>
      <c r="C927" s="160"/>
      <c r="D927" s="160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4"/>
      <c r="P927" s="164"/>
      <c r="Q927" s="166"/>
      <c r="R927" s="160"/>
      <c r="S927" s="160"/>
      <c r="T927" s="160"/>
      <c r="U927" s="160"/>
      <c r="V927" s="160"/>
      <c r="W927" s="160"/>
      <c r="X927" s="160"/>
      <c r="Y927" s="160"/>
      <c r="Z927" s="160"/>
    </row>
    <row r="928" spans="1:26" ht="14.25" customHeight="1" x14ac:dyDescent="0.25">
      <c r="A928" s="160"/>
      <c r="B928" s="160"/>
      <c r="C928" s="160"/>
      <c r="D928" s="160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4"/>
      <c r="P928" s="164"/>
      <c r="Q928" s="166"/>
      <c r="R928" s="160"/>
      <c r="S928" s="160"/>
      <c r="T928" s="160"/>
      <c r="U928" s="160"/>
      <c r="V928" s="160"/>
      <c r="W928" s="160"/>
      <c r="X928" s="160"/>
      <c r="Y928" s="160"/>
      <c r="Z928" s="160"/>
    </row>
    <row r="929" spans="1:26" ht="14.25" customHeight="1" x14ac:dyDescent="0.25">
      <c r="A929" s="160"/>
      <c r="B929" s="160"/>
      <c r="C929" s="160"/>
      <c r="D929" s="160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4"/>
      <c r="P929" s="164"/>
      <c r="Q929" s="166"/>
      <c r="R929" s="160"/>
      <c r="S929" s="160"/>
      <c r="T929" s="160"/>
      <c r="U929" s="160"/>
      <c r="V929" s="160"/>
      <c r="W929" s="160"/>
      <c r="X929" s="160"/>
      <c r="Y929" s="160"/>
      <c r="Z929" s="160"/>
    </row>
    <row r="930" spans="1:26" ht="14.25" customHeight="1" x14ac:dyDescent="0.25">
      <c r="A930" s="160"/>
      <c r="B930" s="160"/>
      <c r="C930" s="160"/>
      <c r="D930" s="160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4"/>
      <c r="P930" s="164"/>
      <c r="Q930" s="166"/>
      <c r="R930" s="160"/>
      <c r="S930" s="160"/>
      <c r="T930" s="160"/>
      <c r="U930" s="160"/>
      <c r="V930" s="160"/>
      <c r="W930" s="160"/>
      <c r="X930" s="160"/>
      <c r="Y930" s="160"/>
      <c r="Z930" s="160"/>
    </row>
    <row r="931" spans="1:26" ht="14.25" customHeight="1" x14ac:dyDescent="0.25">
      <c r="A931" s="160"/>
      <c r="B931" s="160"/>
      <c r="C931" s="160"/>
      <c r="D931" s="160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4"/>
      <c r="P931" s="164"/>
      <c r="Q931" s="166"/>
      <c r="R931" s="160"/>
      <c r="S931" s="160"/>
      <c r="T931" s="160"/>
      <c r="U931" s="160"/>
      <c r="V931" s="160"/>
      <c r="W931" s="160"/>
      <c r="X931" s="160"/>
      <c r="Y931" s="160"/>
      <c r="Z931" s="160"/>
    </row>
    <row r="932" spans="1:26" ht="14.25" customHeight="1" x14ac:dyDescent="0.25">
      <c r="A932" s="160"/>
      <c r="B932" s="160"/>
      <c r="C932" s="160"/>
      <c r="D932" s="160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4"/>
      <c r="P932" s="164"/>
      <c r="Q932" s="166"/>
      <c r="R932" s="160"/>
      <c r="S932" s="160"/>
      <c r="T932" s="160"/>
      <c r="U932" s="160"/>
      <c r="V932" s="160"/>
      <c r="W932" s="160"/>
      <c r="X932" s="160"/>
      <c r="Y932" s="160"/>
      <c r="Z932" s="160"/>
    </row>
    <row r="933" spans="1:26" ht="14.25" customHeight="1" x14ac:dyDescent="0.25">
      <c r="A933" s="160"/>
      <c r="B933" s="160"/>
      <c r="C933" s="160"/>
      <c r="D933" s="160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4"/>
      <c r="P933" s="164"/>
      <c r="Q933" s="166"/>
      <c r="R933" s="160"/>
      <c r="S933" s="160"/>
      <c r="T933" s="160"/>
      <c r="U933" s="160"/>
      <c r="V933" s="160"/>
      <c r="W933" s="160"/>
      <c r="X933" s="160"/>
      <c r="Y933" s="160"/>
      <c r="Z933" s="160"/>
    </row>
    <row r="934" spans="1:26" ht="14.25" customHeight="1" x14ac:dyDescent="0.25">
      <c r="A934" s="160"/>
      <c r="B934" s="160"/>
      <c r="C934" s="160"/>
      <c r="D934" s="160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4"/>
      <c r="P934" s="164"/>
      <c r="Q934" s="166"/>
      <c r="R934" s="160"/>
      <c r="S934" s="160"/>
      <c r="T934" s="160"/>
      <c r="U934" s="160"/>
      <c r="V934" s="160"/>
      <c r="W934" s="160"/>
      <c r="X934" s="160"/>
      <c r="Y934" s="160"/>
      <c r="Z934" s="160"/>
    </row>
    <row r="935" spans="1:26" ht="14.25" customHeight="1" x14ac:dyDescent="0.25">
      <c r="A935" s="160"/>
      <c r="B935" s="160"/>
      <c r="C935" s="160"/>
      <c r="D935" s="160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4"/>
      <c r="P935" s="164"/>
      <c r="Q935" s="166"/>
      <c r="R935" s="160"/>
      <c r="S935" s="160"/>
      <c r="T935" s="160"/>
      <c r="U935" s="160"/>
      <c r="V935" s="160"/>
      <c r="W935" s="160"/>
      <c r="X935" s="160"/>
      <c r="Y935" s="160"/>
      <c r="Z935" s="160"/>
    </row>
    <row r="936" spans="1:26" ht="14.25" customHeight="1" x14ac:dyDescent="0.25">
      <c r="A936" s="160"/>
      <c r="B936" s="160"/>
      <c r="C936" s="160"/>
      <c r="D936" s="160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4"/>
      <c r="P936" s="164"/>
      <c r="Q936" s="166"/>
      <c r="R936" s="160"/>
      <c r="S936" s="160"/>
      <c r="T936" s="160"/>
      <c r="U936" s="160"/>
      <c r="V936" s="160"/>
      <c r="W936" s="160"/>
      <c r="X936" s="160"/>
      <c r="Y936" s="160"/>
      <c r="Z936" s="160"/>
    </row>
    <row r="937" spans="1:26" ht="14.25" customHeight="1" x14ac:dyDescent="0.25">
      <c r="A937" s="160"/>
      <c r="B937" s="160"/>
      <c r="C937" s="160"/>
      <c r="D937" s="160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4"/>
      <c r="P937" s="164"/>
      <c r="Q937" s="166"/>
      <c r="R937" s="160"/>
      <c r="S937" s="160"/>
      <c r="T937" s="160"/>
      <c r="U937" s="160"/>
      <c r="V937" s="160"/>
      <c r="W937" s="160"/>
      <c r="X937" s="160"/>
      <c r="Y937" s="160"/>
      <c r="Z937" s="160"/>
    </row>
    <row r="938" spans="1:26" ht="14.25" customHeight="1" x14ac:dyDescent="0.25">
      <c r="A938" s="160"/>
      <c r="B938" s="160"/>
      <c r="C938" s="160"/>
      <c r="D938" s="160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4"/>
      <c r="P938" s="164"/>
      <c r="Q938" s="166"/>
      <c r="R938" s="160"/>
      <c r="S938" s="160"/>
      <c r="T938" s="160"/>
      <c r="U938" s="160"/>
      <c r="V938" s="160"/>
      <c r="W938" s="160"/>
      <c r="X938" s="160"/>
      <c r="Y938" s="160"/>
      <c r="Z938" s="160"/>
    </row>
    <row r="939" spans="1:26" ht="14.25" customHeight="1" x14ac:dyDescent="0.25">
      <c r="A939" s="160"/>
      <c r="B939" s="160"/>
      <c r="C939" s="160"/>
      <c r="D939" s="160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4"/>
      <c r="P939" s="164"/>
      <c r="Q939" s="166"/>
      <c r="R939" s="160"/>
      <c r="S939" s="160"/>
      <c r="T939" s="160"/>
      <c r="U939" s="160"/>
      <c r="V939" s="160"/>
      <c r="W939" s="160"/>
      <c r="X939" s="160"/>
      <c r="Y939" s="160"/>
      <c r="Z939" s="160"/>
    </row>
    <row r="940" spans="1:26" ht="14.25" customHeight="1" x14ac:dyDescent="0.25">
      <c r="A940" s="160"/>
      <c r="B940" s="160"/>
      <c r="C940" s="160"/>
      <c r="D940" s="160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4"/>
      <c r="P940" s="164"/>
      <c r="Q940" s="166"/>
      <c r="R940" s="160"/>
      <c r="S940" s="160"/>
      <c r="T940" s="160"/>
      <c r="U940" s="160"/>
      <c r="V940" s="160"/>
      <c r="W940" s="160"/>
      <c r="X940" s="160"/>
      <c r="Y940" s="160"/>
      <c r="Z940" s="160"/>
    </row>
    <row r="941" spans="1:26" ht="14.25" customHeight="1" x14ac:dyDescent="0.25">
      <c r="A941" s="160"/>
      <c r="B941" s="160"/>
      <c r="C941" s="160"/>
      <c r="D941" s="160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4"/>
      <c r="P941" s="164"/>
      <c r="Q941" s="166"/>
      <c r="R941" s="160"/>
      <c r="S941" s="160"/>
      <c r="T941" s="160"/>
      <c r="U941" s="160"/>
      <c r="V941" s="160"/>
      <c r="W941" s="160"/>
      <c r="X941" s="160"/>
      <c r="Y941" s="160"/>
      <c r="Z941" s="160"/>
    </row>
    <row r="942" spans="1:26" ht="14.25" customHeight="1" x14ac:dyDescent="0.25">
      <c r="A942" s="160"/>
      <c r="B942" s="160"/>
      <c r="C942" s="160"/>
      <c r="D942" s="160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4"/>
      <c r="P942" s="164"/>
      <c r="Q942" s="166"/>
      <c r="R942" s="160"/>
      <c r="S942" s="160"/>
      <c r="T942" s="160"/>
      <c r="U942" s="160"/>
      <c r="V942" s="160"/>
      <c r="W942" s="160"/>
      <c r="X942" s="160"/>
      <c r="Y942" s="160"/>
      <c r="Z942" s="160"/>
    </row>
    <row r="943" spans="1:26" ht="14.25" customHeight="1" x14ac:dyDescent="0.25">
      <c r="A943" s="160"/>
      <c r="B943" s="160"/>
      <c r="C943" s="160"/>
      <c r="D943" s="160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4"/>
      <c r="P943" s="164"/>
      <c r="Q943" s="166"/>
      <c r="R943" s="160"/>
      <c r="S943" s="160"/>
      <c r="T943" s="160"/>
      <c r="U943" s="160"/>
      <c r="V943" s="160"/>
      <c r="W943" s="160"/>
      <c r="X943" s="160"/>
      <c r="Y943" s="160"/>
      <c r="Z943" s="160"/>
    </row>
    <row r="944" spans="1:26" ht="14.25" customHeight="1" x14ac:dyDescent="0.25">
      <c r="A944" s="160"/>
      <c r="B944" s="160"/>
      <c r="C944" s="160"/>
      <c r="D944" s="160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4"/>
      <c r="P944" s="164"/>
      <c r="Q944" s="166"/>
      <c r="R944" s="160"/>
      <c r="S944" s="160"/>
      <c r="T944" s="160"/>
      <c r="U944" s="160"/>
      <c r="V944" s="160"/>
      <c r="W944" s="160"/>
      <c r="X944" s="160"/>
      <c r="Y944" s="160"/>
      <c r="Z944" s="160"/>
    </row>
    <row r="945" spans="1:26" ht="14.25" customHeight="1" x14ac:dyDescent="0.25">
      <c r="A945" s="160"/>
      <c r="B945" s="160"/>
      <c r="C945" s="160"/>
      <c r="D945" s="160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4"/>
      <c r="P945" s="164"/>
      <c r="Q945" s="166"/>
      <c r="R945" s="160"/>
      <c r="S945" s="160"/>
      <c r="T945" s="160"/>
      <c r="U945" s="160"/>
      <c r="V945" s="160"/>
      <c r="W945" s="160"/>
      <c r="X945" s="160"/>
      <c r="Y945" s="160"/>
      <c r="Z945" s="160"/>
    </row>
    <row r="946" spans="1:26" ht="14.25" customHeight="1" x14ac:dyDescent="0.25">
      <c r="A946" s="160"/>
      <c r="B946" s="160"/>
      <c r="C946" s="160"/>
      <c r="D946" s="160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4"/>
      <c r="P946" s="164"/>
      <c r="Q946" s="166"/>
      <c r="R946" s="160"/>
      <c r="S946" s="160"/>
      <c r="T946" s="160"/>
      <c r="U946" s="160"/>
      <c r="V946" s="160"/>
      <c r="W946" s="160"/>
      <c r="X946" s="160"/>
      <c r="Y946" s="160"/>
      <c r="Z946" s="160"/>
    </row>
    <row r="947" spans="1:26" ht="14.25" customHeight="1" x14ac:dyDescent="0.25">
      <c r="A947" s="160"/>
      <c r="B947" s="160"/>
      <c r="C947" s="160"/>
      <c r="D947" s="160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4"/>
      <c r="P947" s="164"/>
      <c r="Q947" s="166"/>
      <c r="R947" s="160"/>
      <c r="S947" s="160"/>
      <c r="T947" s="160"/>
      <c r="U947" s="160"/>
      <c r="V947" s="160"/>
      <c r="W947" s="160"/>
      <c r="X947" s="160"/>
      <c r="Y947" s="160"/>
      <c r="Z947" s="160"/>
    </row>
    <row r="948" spans="1:26" ht="14.25" customHeight="1" x14ac:dyDescent="0.25">
      <c r="A948" s="160"/>
      <c r="B948" s="160"/>
      <c r="C948" s="160"/>
      <c r="D948" s="160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4"/>
      <c r="P948" s="164"/>
      <c r="Q948" s="166"/>
      <c r="R948" s="160"/>
      <c r="S948" s="160"/>
      <c r="T948" s="160"/>
      <c r="U948" s="160"/>
      <c r="V948" s="160"/>
      <c r="W948" s="160"/>
      <c r="X948" s="160"/>
      <c r="Y948" s="160"/>
      <c r="Z948" s="160"/>
    </row>
    <row r="949" spans="1:26" ht="14.25" customHeight="1" x14ac:dyDescent="0.25">
      <c r="A949" s="160"/>
      <c r="B949" s="160"/>
      <c r="C949" s="160"/>
      <c r="D949" s="160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4"/>
      <c r="P949" s="164"/>
      <c r="Q949" s="166"/>
      <c r="R949" s="160"/>
      <c r="S949" s="160"/>
      <c r="T949" s="160"/>
      <c r="U949" s="160"/>
      <c r="V949" s="160"/>
      <c r="W949" s="160"/>
      <c r="X949" s="160"/>
      <c r="Y949" s="160"/>
      <c r="Z949" s="160"/>
    </row>
    <row r="950" spans="1:26" ht="14.25" customHeight="1" x14ac:dyDescent="0.25">
      <c r="A950" s="160"/>
      <c r="B950" s="160"/>
      <c r="C950" s="160"/>
      <c r="D950" s="160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4"/>
      <c r="P950" s="164"/>
      <c r="Q950" s="166"/>
      <c r="R950" s="160"/>
      <c r="S950" s="160"/>
      <c r="T950" s="160"/>
      <c r="U950" s="160"/>
      <c r="V950" s="160"/>
      <c r="W950" s="160"/>
      <c r="X950" s="160"/>
      <c r="Y950" s="160"/>
      <c r="Z950" s="160"/>
    </row>
    <row r="951" spans="1:26" ht="14.25" customHeight="1" x14ac:dyDescent="0.25">
      <c r="A951" s="160"/>
      <c r="B951" s="160"/>
      <c r="C951" s="160"/>
      <c r="D951" s="160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4"/>
      <c r="P951" s="164"/>
      <c r="Q951" s="166"/>
      <c r="R951" s="160"/>
      <c r="S951" s="160"/>
      <c r="T951" s="160"/>
      <c r="U951" s="160"/>
      <c r="V951" s="160"/>
      <c r="W951" s="160"/>
      <c r="X951" s="160"/>
      <c r="Y951" s="160"/>
      <c r="Z951" s="160"/>
    </row>
    <row r="952" spans="1:26" ht="14.25" customHeight="1" x14ac:dyDescent="0.25">
      <c r="A952" s="160"/>
      <c r="B952" s="160"/>
      <c r="C952" s="160"/>
      <c r="D952" s="160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4"/>
      <c r="P952" s="164"/>
      <c r="Q952" s="166"/>
      <c r="R952" s="160"/>
      <c r="S952" s="160"/>
      <c r="T952" s="160"/>
      <c r="U952" s="160"/>
      <c r="V952" s="160"/>
      <c r="W952" s="160"/>
      <c r="X952" s="160"/>
      <c r="Y952" s="160"/>
      <c r="Z952" s="160"/>
    </row>
    <row r="953" spans="1:26" ht="14.25" customHeight="1" x14ac:dyDescent="0.25">
      <c r="A953" s="160"/>
      <c r="B953" s="160"/>
      <c r="C953" s="160"/>
      <c r="D953" s="160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4"/>
      <c r="P953" s="164"/>
      <c r="Q953" s="166"/>
      <c r="R953" s="160"/>
      <c r="S953" s="160"/>
      <c r="T953" s="160"/>
      <c r="U953" s="160"/>
      <c r="V953" s="160"/>
      <c r="W953" s="160"/>
      <c r="X953" s="160"/>
      <c r="Y953" s="160"/>
      <c r="Z953" s="160"/>
    </row>
    <row r="954" spans="1:26" ht="14.25" customHeight="1" x14ac:dyDescent="0.25">
      <c r="A954" s="160"/>
      <c r="B954" s="160"/>
      <c r="C954" s="160"/>
      <c r="D954" s="160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4"/>
      <c r="P954" s="164"/>
      <c r="Q954" s="166"/>
      <c r="R954" s="160"/>
      <c r="S954" s="160"/>
      <c r="T954" s="160"/>
      <c r="U954" s="160"/>
      <c r="V954" s="160"/>
      <c r="W954" s="160"/>
      <c r="X954" s="160"/>
      <c r="Y954" s="160"/>
      <c r="Z954" s="160"/>
    </row>
    <row r="955" spans="1:26" ht="14.25" customHeight="1" x14ac:dyDescent="0.25">
      <c r="A955" s="160"/>
      <c r="B955" s="160"/>
      <c r="C955" s="160"/>
      <c r="D955" s="160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4"/>
      <c r="P955" s="164"/>
      <c r="Q955" s="166"/>
      <c r="R955" s="160"/>
      <c r="S955" s="160"/>
      <c r="T955" s="160"/>
      <c r="U955" s="160"/>
      <c r="V955" s="160"/>
      <c r="W955" s="160"/>
      <c r="X955" s="160"/>
      <c r="Y955" s="160"/>
      <c r="Z955" s="160"/>
    </row>
    <row r="956" spans="1:26" ht="14.25" customHeight="1" x14ac:dyDescent="0.25">
      <c r="A956" s="160"/>
      <c r="B956" s="160"/>
      <c r="C956" s="160"/>
      <c r="D956" s="160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4"/>
      <c r="P956" s="164"/>
      <c r="Q956" s="166"/>
      <c r="R956" s="160"/>
      <c r="S956" s="160"/>
      <c r="T956" s="160"/>
      <c r="U956" s="160"/>
      <c r="V956" s="160"/>
      <c r="W956" s="160"/>
      <c r="X956" s="160"/>
      <c r="Y956" s="160"/>
      <c r="Z956" s="160"/>
    </row>
    <row r="957" spans="1:26" ht="14.25" customHeight="1" x14ac:dyDescent="0.25">
      <c r="A957" s="160"/>
      <c r="B957" s="160"/>
      <c r="C957" s="160"/>
      <c r="D957" s="160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4"/>
      <c r="P957" s="164"/>
      <c r="Q957" s="166"/>
      <c r="R957" s="160"/>
      <c r="S957" s="160"/>
      <c r="T957" s="160"/>
      <c r="U957" s="160"/>
      <c r="V957" s="160"/>
      <c r="W957" s="160"/>
      <c r="X957" s="160"/>
      <c r="Y957" s="160"/>
      <c r="Z957" s="160"/>
    </row>
    <row r="958" spans="1:26" ht="14.25" customHeight="1" x14ac:dyDescent="0.25">
      <c r="A958" s="160"/>
      <c r="B958" s="160"/>
      <c r="C958" s="160"/>
      <c r="D958" s="160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4"/>
      <c r="P958" s="164"/>
      <c r="Q958" s="166"/>
      <c r="R958" s="160"/>
      <c r="S958" s="160"/>
      <c r="T958" s="160"/>
      <c r="U958" s="160"/>
      <c r="V958" s="160"/>
      <c r="W958" s="160"/>
      <c r="X958" s="160"/>
      <c r="Y958" s="160"/>
      <c r="Z958" s="160"/>
    </row>
    <row r="959" spans="1:26" ht="14.25" customHeight="1" x14ac:dyDescent="0.25">
      <c r="A959" s="160"/>
      <c r="B959" s="160"/>
      <c r="C959" s="160"/>
      <c r="D959" s="160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4"/>
      <c r="P959" s="164"/>
      <c r="Q959" s="166"/>
      <c r="R959" s="160"/>
      <c r="S959" s="160"/>
      <c r="T959" s="160"/>
      <c r="U959" s="160"/>
      <c r="V959" s="160"/>
      <c r="W959" s="160"/>
      <c r="X959" s="160"/>
      <c r="Y959" s="160"/>
      <c r="Z959" s="160"/>
    </row>
    <row r="960" spans="1:26" ht="14.25" customHeight="1" x14ac:dyDescent="0.25">
      <c r="A960" s="160"/>
      <c r="B960" s="160"/>
      <c r="C960" s="160"/>
      <c r="D960" s="160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4"/>
      <c r="P960" s="164"/>
      <c r="Q960" s="166"/>
      <c r="R960" s="160"/>
      <c r="S960" s="160"/>
      <c r="T960" s="160"/>
      <c r="U960" s="160"/>
      <c r="V960" s="160"/>
      <c r="W960" s="160"/>
      <c r="X960" s="160"/>
      <c r="Y960" s="160"/>
      <c r="Z960" s="160"/>
    </row>
    <row r="961" spans="1:26" ht="14.25" customHeight="1" x14ac:dyDescent="0.25">
      <c r="A961" s="160"/>
      <c r="B961" s="160"/>
      <c r="C961" s="160"/>
      <c r="D961" s="160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4"/>
      <c r="P961" s="164"/>
      <c r="Q961" s="166"/>
      <c r="R961" s="160"/>
      <c r="S961" s="160"/>
      <c r="T961" s="160"/>
      <c r="U961" s="160"/>
      <c r="V961" s="160"/>
      <c r="W961" s="160"/>
      <c r="X961" s="160"/>
      <c r="Y961" s="160"/>
      <c r="Z961" s="160"/>
    </row>
    <row r="962" spans="1:26" ht="14.25" customHeight="1" x14ac:dyDescent="0.25">
      <c r="A962" s="160"/>
      <c r="B962" s="160"/>
      <c r="C962" s="160"/>
      <c r="D962" s="160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4"/>
      <c r="P962" s="164"/>
      <c r="Q962" s="166"/>
      <c r="R962" s="160"/>
      <c r="S962" s="160"/>
      <c r="T962" s="160"/>
      <c r="U962" s="160"/>
      <c r="V962" s="160"/>
      <c r="W962" s="160"/>
      <c r="X962" s="160"/>
      <c r="Y962" s="160"/>
      <c r="Z962" s="160"/>
    </row>
    <row r="963" spans="1:26" ht="14.25" customHeight="1" x14ac:dyDescent="0.25">
      <c r="A963" s="160"/>
      <c r="B963" s="160"/>
      <c r="C963" s="160"/>
      <c r="D963" s="160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4"/>
      <c r="P963" s="164"/>
      <c r="Q963" s="166"/>
      <c r="R963" s="160"/>
      <c r="S963" s="160"/>
      <c r="T963" s="160"/>
      <c r="U963" s="160"/>
      <c r="V963" s="160"/>
      <c r="W963" s="160"/>
      <c r="X963" s="160"/>
      <c r="Y963" s="160"/>
      <c r="Z963" s="160"/>
    </row>
    <row r="964" spans="1:26" ht="14.25" customHeight="1" x14ac:dyDescent="0.25">
      <c r="A964" s="160"/>
      <c r="B964" s="160"/>
      <c r="C964" s="160"/>
      <c r="D964" s="160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4"/>
      <c r="P964" s="164"/>
      <c r="Q964" s="166"/>
      <c r="R964" s="160"/>
      <c r="S964" s="160"/>
      <c r="T964" s="160"/>
      <c r="U964" s="160"/>
      <c r="V964" s="160"/>
      <c r="W964" s="160"/>
      <c r="X964" s="160"/>
      <c r="Y964" s="160"/>
      <c r="Z964" s="160"/>
    </row>
    <row r="965" spans="1:26" ht="14.25" customHeight="1" x14ac:dyDescent="0.25">
      <c r="A965" s="160"/>
      <c r="B965" s="160"/>
      <c r="C965" s="160"/>
      <c r="D965" s="160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4"/>
      <c r="P965" s="164"/>
      <c r="Q965" s="166"/>
      <c r="R965" s="160"/>
      <c r="S965" s="160"/>
      <c r="T965" s="160"/>
      <c r="U965" s="160"/>
      <c r="V965" s="160"/>
      <c r="W965" s="160"/>
      <c r="X965" s="160"/>
      <c r="Y965" s="160"/>
      <c r="Z965" s="160"/>
    </row>
    <row r="966" spans="1:26" ht="14.25" customHeight="1" x14ac:dyDescent="0.25">
      <c r="A966" s="160"/>
      <c r="B966" s="160"/>
      <c r="C966" s="160"/>
      <c r="D966" s="160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4"/>
      <c r="P966" s="164"/>
      <c r="Q966" s="166"/>
      <c r="R966" s="160"/>
      <c r="S966" s="160"/>
      <c r="T966" s="160"/>
      <c r="U966" s="160"/>
      <c r="V966" s="160"/>
      <c r="W966" s="160"/>
      <c r="X966" s="160"/>
      <c r="Y966" s="160"/>
      <c r="Z966" s="160"/>
    </row>
    <row r="967" spans="1:26" ht="14.25" customHeight="1" x14ac:dyDescent="0.25">
      <c r="A967" s="160"/>
      <c r="B967" s="160"/>
      <c r="C967" s="160"/>
      <c r="D967" s="160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4"/>
      <c r="P967" s="164"/>
      <c r="Q967" s="166"/>
      <c r="R967" s="160"/>
      <c r="S967" s="160"/>
      <c r="T967" s="160"/>
      <c r="U967" s="160"/>
      <c r="V967" s="160"/>
      <c r="W967" s="160"/>
      <c r="X967" s="160"/>
      <c r="Y967" s="160"/>
      <c r="Z967" s="160"/>
    </row>
    <row r="968" spans="1:26" ht="14.25" customHeight="1" x14ac:dyDescent="0.25">
      <c r="A968" s="160"/>
      <c r="B968" s="160"/>
      <c r="C968" s="160"/>
      <c r="D968" s="160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4"/>
      <c r="P968" s="164"/>
      <c r="Q968" s="166"/>
      <c r="R968" s="160"/>
      <c r="S968" s="160"/>
      <c r="T968" s="160"/>
      <c r="U968" s="160"/>
      <c r="V968" s="160"/>
      <c r="W968" s="160"/>
      <c r="X968" s="160"/>
      <c r="Y968" s="160"/>
      <c r="Z968" s="160"/>
    </row>
    <row r="969" spans="1:26" ht="14.25" customHeight="1" x14ac:dyDescent="0.25">
      <c r="A969" s="160"/>
      <c r="B969" s="160"/>
      <c r="C969" s="160"/>
      <c r="D969" s="160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4"/>
      <c r="P969" s="164"/>
      <c r="Q969" s="166"/>
      <c r="R969" s="160"/>
      <c r="S969" s="160"/>
      <c r="T969" s="160"/>
      <c r="U969" s="160"/>
      <c r="V969" s="160"/>
      <c r="W969" s="160"/>
      <c r="X969" s="160"/>
      <c r="Y969" s="160"/>
      <c r="Z969" s="160"/>
    </row>
    <row r="970" spans="1:26" ht="14.25" customHeight="1" x14ac:dyDescent="0.25">
      <c r="A970" s="160"/>
      <c r="B970" s="160"/>
      <c r="C970" s="160"/>
      <c r="D970" s="160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4"/>
      <c r="P970" s="164"/>
      <c r="Q970" s="166"/>
      <c r="R970" s="160"/>
      <c r="S970" s="160"/>
      <c r="T970" s="160"/>
      <c r="U970" s="160"/>
      <c r="V970" s="160"/>
      <c r="W970" s="160"/>
      <c r="X970" s="160"/>
      <c r="Y970" s="160"/>
      <c r="Z970" s="160"/>
    </row>
    <row r="971" spans="1:26" ht="14.25" customHeight="1" x14ac:dyDescent="0.25">
      <c r="A971" s="160"/>
      <c r="B971" s="160"/>
      <c r="C971" s="160"/>
      <c r="D971" s="160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4"/>
      <c r="P971" s="164"/>
      <c r="Q971" s="166"/>
      <c r="R971" s="160"/>
      <c r="S971" s="160"/>
      <c r="T971" s="160"/>
      <c r="U971" s="160"/>
      <c r="V971" s="160"/>
      <c r="W971" s="160"/>
      <c r="X971" s="160"/>
      <c r="Y971" s="160"/>
      <c r="Z971" s="160"/>
    </row>
    <row r="972" spans="1:26" ht="14.25" customHeight="1" x14ac:dyDescent="0.25">
      <c r="A972" s="160"/>
      <c r="B972" s="160"/>
      <c r="C972" s="160"/>
      <c r="D972" s="160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4"/>
      <c r="P972" s="164"/>
      <c r="Q972" s="166"/>
      <c r="R972" s="160"/>
      <c r="S972" s="160"/>
      <c r="T972" s="160"/>
      <c r="U972" s="160"/>
      <c r="V972" s="160"/>
      <c r="W972" s="160"/>
      <c r="X972" s="160"/>
      <c r="Y972" s="160"/>
      <c r="Z972" s="160"/>
    </row>
    <row r="973" spans="1:26" ht="14.25" customHeight="1" x14ac:dyDescent="0.25">
      <c r="A973" s="160"/>
      <c r="B973" s="160"/>
      <c r="C973" s="160"/>
      <c r="D973" s="160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4"/>
      <c r="P973" s="164"/>
      <c r="Q973" s="166"/>
      <c r="R973" s="160"/>
      <c r="S973" s="160"/>
      <c r="T973" s="160"/>
      <c r="U973" s="160"/>
      <c r="V973" s="160"/>
      <c r="W973" s="160"/>
      <c r="X973" s="160"/>
      <c r="Y973" s="160"/>
      <c r="Z973" s="160"/>
    </row>
    <row r="974" spans="1:26" ht="14.25" customHeight="1" x14ac:dyDescent="0.25">
      <c r="A974" s="160"/>
      <c r="B974" s="160"/>
      <c r="C974" s="160"/>
      <c r="D974" s="160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4"/>
      <c r="P974" s="164"/>
      <c r="Q974" s="166"/>
      <c r="R974" s="160"/>
      <c r="S974" s="160"/>
      <c r="T974" s="160"/>
      <c r="U974" s="160"/>
      <c r="V974" s="160"/>
      <c r="W974" s="160"/>
      <c r="X974" s="160"/>
      <c r="Y974" s="160"/>
      <c r="Z974" s="160"/>
    </row>
    <row r="975" spans="1:26" ht="14.25" customHeight="1" x14ac:dyDescent="0.25">
      <c r="A975" s="160"/>
      <c r="B975" s="160"/>
      <c r="C975" s="160"/>
      <c r="D975" s="160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4"/>
      <c r="P975" s="164"/>
      <c r="Q975" s="166"/>
      <c r="R975" s="160"/>
      <c r="S975" s="160"/>
      <c r="T975" s="160"/>
      <c r="U975" s="160"/>
      <c r="V975" s="160"/>
      <c r="W975" s="160"/>
      <c r="X975" s="160"/>
      <c r="Y975" s="160"/>
      <c r="Z975" s="160"/>
    </row>
    <row r="976" spans="1:26" ht="14.25" customHeight="1" x14ac:dyDescent="0.25">
      <c r="A976" s="160"/>
      <c r="B976" s="160"/>
      <c r="C976" s="160"/>
      <c r="D976" s="160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4"/>
      <c r="P976" s="164"/>
      <c r="Q976" s="166"/>
      <c r="R976" s="160"/>
      <c r="S976" s="160"/>
      <c r="T976" s="160"/>
      <c r="U976" s="160"/>
      <c r="V976" s="160"/>
      <c r="W976" s="160"/>
      <c r="X976" s="160"/>
      <c r="Y976" s="160"/>
      <c r="Z976" s="160"/>
    </row>
    <row r="977" spans="1:26" ht="14.25" customHeight="1" x14ac:dyDescent="0.25">
      <c r="A977" s="160"/>
      <c r="B977" s="160"/>
      <c r="C977" s="160"/>
      <c r="D977" s="160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4"/>
      <c r="P977" s="164"/>
      <c r="Q977" s="166"/>
      <c r="R977" s="160"/>
      <c r="S977" s="160"/>
      <c r="T977" s="160"/>
      <c r="U977" s="160"/>
      <c r="V977" s="160"/>
      <c r="W977" s="160"/>
      <c r="X977" s="160"/>
      <c r="Y977" s="160"/>
      <c r="Z977" s="160"/>
    </row>
    <row r="978" spans="1:26" ht="14.25" customHeight="1" x14ac:dyDescent="0.25">
      <c r="A978" s="160"/>
      <c r="B978" s="160"/>
      <c r="C978" s="160"/>
      <c r="D978" s="160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4"/>
      <c r="P978" s="164"/>
      <c r="Q978" s="166"/>
      <c r="R978" s="160"/>
      <c r="S978" s="160"/>
      <c r="T978" s="160"/>
      <c r="U978" s="160"/>
      <c r="V978" s="160"/>
      <c r="W978" s="160"/>
      <c r="X978" s="160"/>
      <c r="Y978" s="160"/>
      <c r="Z978" s="160"/>
    </row>
    <row r="979" spans="1:26" ht="14.25" customHeight="1" x14ac:dyDescent="0.25">
      <c r="A979" s="160"/>
      <c r="B979" s="160"/>
      <c r="C979" s="160"/>
      <c r="D979" s="160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4"/>
      <c r="P979" s="164"/>
      <c r="Q979" s="166"/>
      <c r="R979" s="160"/>
      <c r="S979" s="160"/>
      <c r="T979" s="160"/>
      <c r="U979" s="160"/>
      <c r="V979" s="160"/>
      <c r="W979" s="160"/>
      <c r="X979" s="160"/>
      <c r="Y979" s="160"/>
      <c r="Z979" s="160"/>
    </row>
    <row r="980" spans="1:26" ht="14.25" customHeight="1" x14ac:dyDescent="0.25">
      <c r="A980" s="160"/>
      <c r="B980" s="160"/>
      <c r="C980" s="160"/>
      <c r="D980" s="160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4"/>
      <c r="P980" s="164"/>
      <c r="Q980" s="166"/>
      <c r="R980" s="160"/>
      <c r="S980" s="160"/>
      <c r="T980" s="160"/>
      <c r="U980" s="160"/>
      <c r="V980" s="160"/>
      <c r="W980" s="160"/>
      <c r="X980" s="160"/>
      <c r="Y980" s="160"/>
      <c r="Z980" s="160"/>
    </row>
  </sheetData>
  <mergeCells count="19">
    <mergeCell ref="K69:M69"/>
    <mergeCell ref="C14:G14"/>
    <mergeCell ref="C15:G15"/>
    <mergeCell ref="C16:G16"/>
    <mergeCell ref="C17:G17"/>
    <mergeCell ref="H17:J17"/>
    <mergeCell ref="E19:L19"/>
    <mergeCell ref="C13:G13"/>
    <mergeCell ref="A1:Q1"/>
    <mergeCell ref="A2:Q2"/>
    <mergeCell ref="C4:G4"/>
    <mergeCell ref="C5:G5"/>
    <mergeCell ref="C6:G6"/>
    <mergeCell ref="C7:G7"/>
    <mergeCell ref="C8:G8"/>
    <mergeCell ref="C9:G9"/>
    <mergeCell ref="C10:G10"/>
    <mergeCell ref="C11:G11"/>
    <mergeCell ref="C12:G12"/>
  </mergeCells>
  <hyperlinks>
    <hyperlink ref="R35" r:id="rId1" xr:uid="{A8D2A7F7-A5D3-4FEE-9EB1-288028BE405C}"/>
    <hyperlink ref="R36" r:id="rId2" xr:uid="{F9D66027-156C-4AB2-8152-7F3CDDD5A6B9}"/>
    <hyperlink ref="R37" r:id="rId3" xr:uid="{37204D4F-D139-44F6-A370-F6D9D2C85295}"/>
    <hyperlink ref="R38" r:id="rId4" xr:uid="{EF99735C-4ED2-4CD6-8730-A1AC47DA4505}"/>
    <hyperlink ref="R39" r:id="rId5" xr:uid="{3943AFDB-19F1-4191-B144-67ED329A581E}"/>
    <hyperlink ref="R40" r:id="rId6" xr:uid="{5E2EF395-C3B0-41D2-A20C-C449B4D56A5F}"/>
    <hyperlink ref="R41" r:id="rId7" xr:uid="{D4124D39-0689-403C-9F58-5CD3223C5BFC}"/>
    <hyperlink ref="R42" r:id="rId8" xr:uid="{7EA5634F-99C4-4538-AD19-EA77E19A1C67}"/>
    <hyperlink ref="R43" r:id="rId9" xr:uid="{4C1EB4D0-4045-4102-BB84-8595809F2CAB}"/>
    <hyperlink ref="R48" r:id="rId10" xr:uid="{CB931418-5526-4B95-AED5-A949A5EAA43A}"/>
    <hyperlink ref="R49" r:id="rId11" xr:uid="{B916E7CF-1A1C-427E-A150-FB7F369FC694}"/>
    <hyperlink ref="R50" r:id="rId12" xr:uid="{EA03C4B9-26A9-4607-ABBA-AAB52ED2BB5D}"/>
    <hyperlink ref="R51" r:id="rId13" xr:uid="{C77A38C9-1574-4809-8398-48843CA6B9ED}"/>
    <hyperlink ref="R52" r:id="rId14" xr:uid="{3297576B-7B3F-4E87-A1DC-78B8A9BE2F14}"/>
  </hyperlinks>
  <pageMargins left="0.55000000000000004" right="0.19685039370078741" top="0.15748031496062992" bottom="0.15748031496062992" header="0" footer="0"/>
  <pageSetup paperSize="5" scale="70" orientation="landscape" horizontalDpi="4294967293" r:id="rId15"/>
  <colBreaks count="1" manualBreakCount="1">
    <brk id="16" man="1"/>
  </colBreaks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REVISI BOPTN BEI.002 (2)</vt:lpstr>
      <vt:lpstr>REVISI BLU DBA.003</vt:lpstr>
      <vt:lpstr>'REVISI BLU DBA.003'!Print_Area</vt:lpstr>
      <vt:lpstr>'REVISI BOPTN BEI.002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Universitas Tadulako</dc:creator>
  <cp:lastModifiedBy>Universitas Tadulako</cp:lastModifiedBy>
  <cp:lastPrinted>2025-05-22T07:44:53Z</cp:lastPrinted>
  <dcterms:created xsi:type="dcterms:W3CDTF">2025-05-08T05:28:33Z</dcterms:created>
  <dcterms:modified xsi:type="dcterms:W3CDTF">2025-06-03T07:56:28Z</dcterms:modified>
</cp:coreProperties>
</file>