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Daftar Nama&quot; Kegiatan Terlaksan" sheetId="2" r:id="rId1"/>
    <sheet name="Sheet1 (3)" sheetId="3" r:id="rId2"/>
  </sheets>
  <definedNames>
    <definedName name="_xlnm.Print_Area" localSheetId="0">'Daftar Nama" Kegiatan Terlaksan'!$A$1:$M$94</definedName>
    <definedName name="_xlnm.Print_Area" localSheetId="1">'Sheet1 (3)'!$A$1:$M$31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9" i="2" l="1"/>
  <c r="C97" i="2"/>
  <c r="C98" i="2"/>
  <c r="M95" i="2"/>
  <c r="M11" i="2" l="1"/>
  <c r="J94" i="2"/>
  <c r="M94" i="2" s="1"/>
  <c r="J93" i="2"/>
  <c r="M93" i="2" s="1"/>
  <c r="J92" i="2"/>
  <c r="M92" i="2" s="1"/>
  <c r="J90" i="2"/>
  <c r="M90" i="2" s="1"/>
  <c r="J89" i="2"/>
  <c r="M89" i="2" s="1"/>
  <c r="J88" i="2"/>
  <c r="M88" i="2" s="1"/>
  <c r="J86" i="2"/>
  <c r="M86" i="2" s="1"/>
  <c r="J85" i="2"/>
  <c r="M85" i="2" s="1"/>
  <c r="M84" i="2" s="1"/>
  <c r="M91" i="2" l="1"/>
  <c r="M87" i="2"/>
  <c r="J83" i="2"/>
  <c r="M83" i="2" s="1"/>
  <c r="J79" i="2"/>
  <c r="M79" i="2" s="1"/>
  <c r="J75" i="2"/>
  <c r="M75" i="2" s="1"/>
  <c r="J71" i="2"/>
  <c r="M71" i="2" s="1"/>
  <c r="J82" i="2"/>
  <c r="M82" i="2" s="1"/>
  <c r="J78" i="2"/>
  <c r="M78" i="2" s="1"/>
  <c r="J74" i="2"/>
  <c r="M74" i="2" s="1"/>
  <c r="J70" i="2"/>
  <c r="M70" i="2" s="1"/>
  <c r="J81" i="2"/>
  <c r="M81" i="2" s="1"/>
  <c r="M80" i="2" s="1"/>
  <c r="J77" i="2"/>
  <c r="M77" i="2" s="1"/>
  <c r="M76" i="2" s="1"/>
  <c r="J73" i="2"/>
  <c r="M73" i="2" s="1"/>
  <c r="M72" i="2" s="1"/>
  <c r="J69" i="2"/>
  <c r="M69" i="2" s="1"/>
  <c r="J67" i="2"/>
  <c r="M67" i="2" s="1"/>
  <c r="J66" i="2"/>
  <c r="M66" i="2" s="1"/>
  <c r="J65" i="2"/>
  <c r="M65" i="2" s="1"/>
  <c r="J63" i="2"/>
  <c r="M63" i="2" s="1"/>
  <c r="M68" i="2" l="1"/>
  <c r="M62" i="2"/>
  <c r="J61" i="2"/>
  <c r="M61" i="2" s="1"/>
  <c r="J60" i="2"/>
  <c r="M60" i="2" s="1"/>
  <c r="J59" i="2"/>
  <c r="M59" i="2" s="1"/>
  <c r="M58" i="2" l="1"/>
  <c r="J57" i="2" l="1"/>
  <c r="M57" i="2" s="1"/>
  <c r="J56" i="2"/>
  <c r="M56" i="2" s="1"/>
  <c r="J55" i="2"/>
  <c r="M55" i="2" s="1"/>
  <c r="J49" i="2"/>
  <c r="M49" i="2" s="1"/>
  <c r="J48" i="2"/>
  <c r="M48" i="2" s="1"/>
  <c r="J47" i="2"/>
  <c r="M47" i="2" s="1"/>
  <c r="J45" i="2"/>
  <c r="M45" i="2" s="1"/>
  <c r="J44" i="2"/>
  <c r="M44" i="2" s="1"/>
  <c r="J53" i="2"/>
  <c r="M53" i="2" s="1"/>
  <c r="J52" i="2"/>
  <c r="M52" i="2" s="1"/>
  <c r="J51" i="2"/>
  <c r="M51" i="2" s="1"/>
  <c r="J42" i="2"/>
  <c r="M42" i="2" s="1"/>
  <c r="J41" i="2"/>
  <c r="M41" i="2" s="1"/>
  <c r="J40" i="2"/>
  <c r="M40" i="2" s="1"/>
  <c r="J38" i="2"/>
  <c r="M38" i="2" s="1"/>
  <c r="J37" i="2"/>
  <c r="M37" i="2" s="1"/>
  <c r="J36" i="2"/>
  <c r="M36" i="2" s="1"/>
  <c r="J31" i="2"/>
  <c r="M31" i="2" s="1"/>
  <c r="J30" i="2"/>
  <c r="M30" i="2" s="1"/>
  <c r="J29" i="2"/>
  <c r="M29" i="2" s="1"/>
  <c r="J28" i="2"/>
  <c r="M28" i="2" s="1"/>
  <c r="J16" i="2"/>
  <c r="M16" i="2" s="1"/>
  <c r="J21" i="2"/>
  <c r="J25" i="2"/>
  <c r="J34" i="2"/>
  <c r="M34" i="2" s="1"/>
  <c r="J33" i="2"/>
  <c r="M33" i="2" s="1"/>
  <c r="J22" i="3"/>
  <c r="M22" i="3" s="1"/>
  <c r="J21" i="3"/>
  <c r="M21" i="3" s="1"/>
  <c r="J20" i="3"/>
  <c r="M20" i="3" s="1"/>
  <c r="J19" i="3"/>
  <c r="M19" i="3" s="1"/>
  <c r="M46" i="2" l="1"/>
  <c r="M27" i="2"/>
  <c r="M54" i="2"/>
  <c r="M43" i="2"/>
  <c r="M50" i="2"/>
  <c r="M35" i="2"/>
  <c r="M39" i="2"/>
  <c r="M32" i="2"/>
  <c r="M18" i="3"/>
  <c r="J17" i="3" l="1"/>
  <c r="M17" i="3" s="1"/>
  <c r="J16" i="3"/>
  <c r="M16" i="3" s="1"/>
  <c r="J15" i="3"/>
  <c r="M15" i="3" s="1"/>
  <c r="J14" i="3"/>
  <c r="M14" i="3" s="1"/>
  <c r="J12" i="3"/>
  <c r="M12" i="3" s="1"/>
  <c r="J11" i="3"/>
  <c r="M11" i="3" s="1"/>
  <c r="J10" i="3"/>
  <c r="M10" i="3" s="1"/>
  <c r="J8" i="3"/>
  <c r="M8" i="3" s="1"/>
  <c r="J7" i="3"/>
  <c r="M7" i="3" s="1"/>
  <c r="J6" i="3"/>
  <c r="M6" i="3" s="1"/>
  <c r="J5" i="3"/>
  <c r="M5" i="3" s="1"/>
  <c r="J26" i="2"/>
  <c r="M26" i="2" s="1"/>
  <c r="M25" i="2"/>
  <c r="J24" i="2"/>
  <c r="M24" i="2" s="1"/>
  <c r="J23" i="2"/>
  <c r="M23" i="2" s="1"/>
  <c r="M21" i="2"/>
  <c r="J20" i="2"/>
  <c r="M20" i="2" s="1"/>
  <c r="J19" i="2"/>
  <c r="M19" i="2" s="1"/>
  <c r="J17" i="2"/>
  <c r="M17" i="2" s="1"/>
  <c r="J15" i="2"/>
  <c r="M15" i="2" s="1"/>
  <c r="J14" i="2"/>
  <c r="M14" i="2" s="1"/>
  <c r="M13" i="2" l="1"/>
  <c r="M13" i="3"/>
  <c r="M4" i="3"/>
  <c r="M9" i="3"/>
  <c r="M22" i="2"/>
  <c r="M18" i="2"/>
  <c r="M23" i="3" l="1"/>
</calcChain>
</file>

<file path=xl/sharedStrings.xml><?xml version="1.0" encoding="utf-8"?>
<sst xmlns="http://schemas.openxmlformats.org/spreadsheetml/2006/main" count="440" uniqueCount="61">
  <si>
    <t xml:space="preserve"> Palatiahan Digital Marketing  - (Pengembangan Usaha)</t>
  </si>
  <si>
    <t>K2) 207 - Konsumsi Makan</t>
  </si>
  <si>
    <t>Org</t>
  </si>
  <si>
    <t>Kali</t>
  </si>
  <si>
    <t>Keg</t>
  </si>
  <si>
    <t>OK</t>
  </si>
  <si>
    <t>(K2) 270 - Konsumsi Snack</t>
  </si>
  <si>
    <t>Mtr</t>
  </si>
  <si>
    <t>Set</t>
  </si>
  <si>
    <t>No</t>
  </si>
  <si>
    <t>(K2) 239 - Biaya Percetakan -  Spanduk</t>
  </si>
  <si>
    <t>(K2) 210 - Perlengkapan Lainnya - (Baterai Alkaline AA)</t>
  </si>
  <si>
    <t>Tanggal</t>
  </si>
  <si>
    <t>Jumlah</t>
  </si>
  <si>
    <t>Harga Satuan</t>
  </si>
  <si>
    <t>VOLUME</t>
  </si>
  <si>
    <t>LAPORAN BELANJA UPA PKK</t>
  </si>
  <si>
    <t>ATK Kantor</t>
  </si>
  <si>
    <t>Pameran Expo Wirausaha Wisuda</t>
  </si>
  <si>
    <t>Pelatihan Legalitas dan Perizinan Bisnis</t>
  </si>
  <si>
    <t>Perlengkapan Kantor</t>
  </si>
  <si>
    <t>Uraian BOPTN</t>
  </si>
  <si>
    <t>Uraian BLU</t>
  </si>
  <si>
    <t>Festival Pasar Ramadhan Kewirausahaan Mahasiswa</t>
  </si>
  <si>
    <t>Palu, 14 April 2025</t>
  </si>
  <si>
    <t>Kepala UPA PKK</t>
  </si>
  <si>
    <t>Dr. Vitayanti Fattah, SE.,M.Si</t>
  </si>
  <si>
    <t>NIP. 197302071998022001</t>
  </si>
  <si>
    <t>BELANJA BOPTN UPA PKK</t>
  </si>
  <si>
    <t>Pameran Expo Wirausaha Wisuda 2</t>
  </si>
  <si>
    <t xml:space="preserve">Festival Pasar Ramadhan </t>
  </si>
  <si>
    <t>Pelatihan Strategi Dropshipping &amp; resseller</t>
  </si>
  <si>
    <t>Pelatihan Design thinking dan Inovasi Bisnis</t>
  </si>
  <si>
    <t>Networking dan Temu Bisnis</t>
  </si>
  <si>
    <t>Pameran Expo Wirausaha Wisuda 3</t>
  </si>
  <si>
    <t>Company Goes To Campus Bersama IMIP</t>
  </si>
  <si>
    <t>Srategi Pengembangan Produk</t>
  </si>
  <si>
    <t xml:space="preserve">Memulai bisnis online di marketplace </t>
  </si>
  <si>
    <t>Hari</t>
  </si>
  <si>
    <t xml:space="preserve"> Job Fair-  (Pusat Karir)</t>
  </si>
  <si>
    <t>(K2) 207 -Konsumsi Makan</t>
  </si>
  <si>
    <t>(K2)'210 - Perlengkapan Lainnya</t>
  </si>
  <si>
    <t xml:space="preserve">          - Baterai Alkaline AA</t>
  </si>
  <si>
    <t xml:space="preserve">         - Id Card (Panitia)</t>
  </si>
  <si>
    <t>(K2) 239 Biaya Pencetakan- Spanduk</t>
  </si>
  <si>
    <t>4-6/08/2025</t>
  </si>
  <si>
    <t>Pelatihan penggunaan sistem Pasker.ID</t>
  </si>
  <si>
    <t>Public speaking dan komunikasi bisnis</t>
  </si>
  <si>
    <t>Leadership dan manajemen waktu</t>
  </si>
  <si>
    <t>Problem-solving dan critical thinking</t>
  </si>
  <si>
    <t>Ok</t>
  </si>
  <si>
    <t>Pameran Expo Wirausaha Wisuda 4</t>
  </si>
  <si>
    <t>Pelatihan Manajemen keuangan untuk StartUP</t>
  </si>
  <si>
    <t>transport lokal dalam Kota</t>
  </si>
  <si>
    <t>belanja barang baju diesnatalis</t>
  </si>
  <si>
    <t>Uang Lembur dan Uang Makan Lembur 1</t>
  </si>
  <si>
    <t>Uang Lembur dan Uang Makan Lembur 2</t>
  </si>
  <si>
    <t>Uang Lembur dan Uang Makan Lembur 3</t>
  </si>
  <si>
    <t>BLU</t>
  </si>
  <si>
    <t>BOPTN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</si>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</sst>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libri"/>
      <family val="2"/>
      <scheme val="minor"/>
    </font>
    <font>
      <b/>
      <sz val="12"/>
      <name val="Cambria"/>
      <family val="1"/>
    </font>
    <font>
      <sz val="11"/>
      <name val="Cambria"/>
      <family val="1"/>
    </font>
    <font>
      <b/>
      <sz val="11"/>
      <name val="Cambria"/>
      <family val="1"/>
    </font>
    <font>
      <sz val="12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>
      <alignment vertical="center"/>
    </xf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>
      <alignment vertical="center"/>
    </xf>
    <xf numFmtId="41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0" fontId="5" fillId="0" borderId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5" fillId="0" borderId="0"/>
    <xf numFmtId="43" fontId="5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41">
    <xf numFmtId="0" fontId="0" fillId="0" borderId="0" xfId="0"/>
    <xf numFmtId="3" fontId="6" fillId="0" borderId="1" xfId="0" applyNumberFormat="1" applyFont="1" applyBorder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3" fontId="7" fillId="0" borderId="1" xfId="0" applyNumberFormat="1" applyFont="1" applyBorder="1" applyAlignment="1">
      <alignment horizontal="center"/>
    </xf>
    <xf numFmtId="3" fontId="7" fillId="0" borderId="1" xfId="0" applyNumberFormat="1" applyFont="1" applyBorder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3" fontId="6" fillId="2" borderId="1" xfId="0" applyNumberFormat="1" applyFont="1" applyFill="1" applyBorder="1"/>
    <xf numFmtId="0" fontId="0" fillId="0" borderId="1" xfId="0" applyBorder="1"/>
    <xf numFmtId="0" fontId="8" fillId="3" borderId="1" xfId="0" applyFont="1" applyFill="1" applyBorder="1" applyAlignment="1">
      <alignment horizontal="center"/>
    </xf>
    <xf numFmtId="3" fontId="10" fillId="0" borderId="0" xfId="0" applyNumberFormat="1" applyFont="1"/>
    <xf numFmtId="0" fontId="11" fillId="0" borderId="0" xfId="0" applyFont="1"/>
    <xf numFmtId="0" fontId="0" fillId="4" borderId="1" xfId="0" applyFill="1" applyBorder="1"/>
    <xf numFmtId="3" fontId="0" fillId="0" borderId="0" xfId="0" applyNumberFormat="1"/>
    <xf numFmtId="3" fontId="7" fillId="0" borderId="0" xfId="0" applyNumberFormat="1" applyFont="1"/>
    <xf numFmtId="3" fontId="10" fillId="5" borderId="1" xfId="0" applyNumberFormat="1" applyFont="1" applyFill="1" applyBorder="1"/>
    <xf numFmtId="0" fontId="0" fillId="0" borderId="1" xfId="0" applyBorder="1" applyAlignment="1">
      <alignment horizontal="center"/>
    </xf>
    <xf numFmtId="14" fontId="12" fillId="0" borderId="1" xfId="0" applyNumberFormat="1" applyFont="1" applyBorder="1"/>
    <xf numFmtId="0" fontId="12" fillId="0" borderId="1" xfId="0" applyFont="1" applyBorder="1"/>
    <xf numFmtId="49" fontId="14" fillId="5" borderId="2" xfId="16" quotePrefix="1" applyNumberFormat="1" applyFont="1" applyFill="1" applyBorder="1" applyAlignment="1">
      <alignment horizontal="left" vertical="center" wrapText="1"/>
    </xf>
    <xf numFmtId="1" fontId="15" fillId="0" borderId="1" xfId="16" applyNumberFormat="1" applyFont="1" applyBorder="1" applyAlignment="1">
      <alignment horizontal="center"/>
    </xf>
    <xf numFmtId="1" fontId="16" fillId="0" borderId="1" xfId="16" applyNumberFormat="1" applyFont="1" applyBorder="1" applyAlignment="1">
      <alignment horizontal="center"/>
    </xf>
    <xf numFmtId="41" fontId="15" fillId="0" borderId="1" xfId="4" applyNumberFormat="1" applyFont="1" applyFill="1" applyBorder="1"/>
    <xf numFmtId="49" fontId="17" fillId="5" borderId="2" xfId="16" quotePrefix="1" applyNumberFormat="1" applyFont="1" applyFill="1" applyBorder="1" applyAlignment="1">
      <alignment horizontal="left" vertical="center" wrapText="1"/>
    </xf>
    <xf numFmtId="1" fontId="15" fillId="5" borderId="1" xfId="16" applyNumberFormat="1" applyFont="1" applyFill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64" fontId="15" fillId="0" borderId="1" xfId="5" applyFont="1" applyFill="1" applyBorder="1"/>
    <xf numFmtId="14" fontId="0" fillId="0" borderId="1" xfId="0" applyNumberFormat="1" applyBorder="1"/>
    <xf numFmtId="164" fontId="13" fillId="0" borderId="1" xfId="0" applyNumberFormat="1" applyFont="1" applyBorder="1"/>
    <xf numFmtId="3" fontId="9" fillId="0" borderId="1" xfId="0" applyNumberFormat="1" applyFont="1" applyBorder="1"/>
    <xf numFmtId="164" fontId="13" fillId="0" borderId="0" xfId="0" applyNumberFormat="1" applyFont="1"/>
    <xf numFmtId="0" fontId="9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164" fontId="16" fillId="0" borderId="1" xfId="5" applyFont="1" applyFill="1" applyBorder="1"/>
    <xf numFmtId="164" fontId="0" fillId="0" borderId="0" xfId="0" applyNumberFormat="1"/>
  </cellXfs>
  <cellStyles count="34">
    <cellStyle name="Comma [0] 2" xfId="5"/>
    <cellStyle name="Comma [0] 2 3" xfId="19"/>
    <cellStyle name="Comma [0] 4" xfId="15"/>
    <cellStyle name="Comma [0] 6 2 2 4" xfId="8"/>
    <cellStyle name="Comma 12" xfId="28"/>
    <cellStyle name="Comma 15" xfId="6"/>
    <cellStyle name="Comma 16" xfId="23"/>
    <cellStyle name="Comma 2" xfId="4"/>
    <cellStyle name="Comma 2 2" xfId="32"/>
    <cellStyle name="Comma 2 2 2" xfId="13"/>
    <cellStyle name="Comma 2 3" xfId="21"/>
    <cellStyle name="Comma 3" xfId="2"/>
    <cellStyle name="Comma 31" xfId="33"/>
    <cellStyle name="Comma 4" xfId="12"/>
    <cellStyle name="Comma 5" xfId="9"/>
    <cellStyle name="Comma 5 2" xfId="14"/>
    <cellStyle name="Hyperlink 2" xfId="29"/>
    <cellStyle name="Normal" xfId="0" builtinId="0"/>
    <cellStyle name="Normal 10 3" xfId="20"/>
    <cellStyle name="Normal 10 3 2" xfId="1"/>
    <cellStyle name="Normal 13" xfId="27"/>
    <cellStyle name="Normal 2" xfId="18"/>
    <cellStyle name="Normal 2 10" xfId="16"/>
    <cellStyle name="Normal 2 2" xfId="17"/>
    <cellStyle name="Normal 2 2 2" xfId="11"/>
    <cellStyle name="Normal 2 3 2" xfId="26"/>
    <cellStyle name="Normal 2 3 5" xfId="25"/>
    <cellStyle name="Normal 3" xfId="10"/>
    <cellStyle name="Normal 3 3" xfId="22"/>
    <cellStyle name="Normal 4 2" xfId="7"/>
    <cellStyle name="Normal 5" xfId="24"/>
    <cellStyle name="Normal 7" xfId="3"/>
    <cellStyle name="Normal 8" xfId="30"/>
    <cellStyle name="Normal 9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889000</xdr:colOff>
      <xdr:row>74</xdr:row>
      <xdr:rowOff>0</xdr:rowOff>
    </xdr:from>
    <xdr:ext cx="304800" cy="299357"/>
    <xdr:sp macro="" textlink="">
      <xdr:nvSpPr>
        <xdr:cNvPr id="2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xmlns="" id="{E4DED124-6726-4B16-B711-DB962EAAB4A9}"/>
            </a:ext>
          </a:extLst>
        </xdr:cNvPr>
        <xdr:cNvSpPr>
          <a:spLocks noChangeAspect="1" noChangeArrowheads="1"/>
        </xdr:cNvSpPr>
      </xdr:nvSpPr>
      <xdr:spPr bwMode="auto">
        <a:xfrm>
          <a:off x="688975" y="379857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74</xdr:row>
      <xdr:rowOff>0</xdr:rowOff>
    </xdr:from>
    <xdr:ext cx="304800" cy="299357"/>
    <xdr:sp macro="" textlink="">
      <xdr:nvSpPr>
        <xdr:cNvPr id="3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xmlns="" id="{03E17C69-166B-4008-B7D2-DFA1BBA10707}"/>
            </a:ext>
          </a:extLst>
        </xdr:cNvPr>
        <xdr:cNvSpPr>
          <a:spLocks noChangeAspect="1" noChangeArrowheads="1"/>
        </xdr:cNvSpPr>
      </xdr:nvSpPr>
      <xdr:spPr bwMode="auto">
        <a:xfrm>
          <a:off x="685800" y="379857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74</xdr:row>
      <xdr:rowOff>0</xdr:rowOff>
    </xdr:from>
    <xdr:ext cx="304800" cy="299357"/>
    <xdr:sp macro="" textlink="">
      <xdr:nvSpPr>
        <xdr:cNvPr id="4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xmlns="" id="{3DDCD1CA-EDDD-4944-A264-CB36ADB3A511}"/>
            </a:ext>
          </a:extLst>
        </xdr:cNvPr>
        <xdr:cNvSpPr>
          <a:spLocks noChangeAspect="1" noChangeArrowheads="1"/>
        </xdr:cNvSpPr>
      </xdr:nvSpPr>
      <xdr:spPr bwMode="auto">
        <a:xfrm>
          <a:off x="685800" y="379857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74</xdr:row>
      <xdr:rowOff>0</xdr:rowOff>
    </xdr:from>
    <xdr:ext cx="304800" cy="299357"/>
    <xdr:sp macro="" textlink="">
      <xdr:nvSpPr>
        <xdr:cNvPr id="5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xmlns="" id="{A9D803D4-28D2-4665-A469-714DA3A583B0}"/>
            </a:ext>
          </a:extLst>
        </xdr:cNvPr>
        <xdr:cNvSpPr>
          <a:spLocks noChangeAspect="1" noChangeArrowheads="1"/>
        </xdr:cNvSpPr>
      </xdr:nvSpPr>
      <xdr:spPr bwMode="auto">
        <a:xfrm>
          <a:off x="685800" y="3798570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889000</xdr:colOff>
      <xdr:row>78</xdr:row>
      <xdr:rowOff>0</xdr:rowOff>
    </xdr:from>
    <xdr:ext cx="304800" cy="299357"/>
    <xdr:sp macro="" textlink="">
      <xdr:nvSpPr>
        <xdr:cNvPr id="6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xmlns="" id="{9757E1C4-CD2A-40A6-A14C-00FEC7D4A357}"/>
            </a:ext>
          </a:extLst>
        </xdr:cNvPr>
        <xdr:cNvSpPr>
          <a:spLocks noChangeAspect="1" noChangeArrowheads="1"/>
        </xdr:cNvSpPr>
      </xdr:nvSpPr>
      <xdr:spPr bwMode="auto">
        <a:xfrm>
          <a:off x="688975" y="3838575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304800" cy="299357"/>
    <xdr:sp macro="" textlink="">
      <xdr:nvSpPr>
        <xdr:cNvPr id="7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xmlns="" id="{05DAC66E-F3F5-459C-8CA0-1850281468FF}"/>
            </a:ext>
          </a:extLst>
        </xdr:cNvPr>
        <xdr:cNvSpPr>
          <a:spLocks noChangeAspect="1" noChangeArrowheads="1"/>
        </xdr:cNvSpPr>
      </xdr:nvSpPr>
      <xdr:spPr bwMode="auto">
        <a:xfrm>
          <a:off x="685800" y="3838575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</xdr:row>
      <xdr:rowOff>0</xdr:rowOff>
    </xdr:from>
    <xdr:ext cx="304800" cy="299357"/>
    <xdr:sp macro="" textlink="">
      <xdr:nvSpPr>
        <xdr:cNvPr id="8" name="AutoShape 4" descr="Buku Hutan Kota Ruang Interaksi, Edukasi, dan Rekreasi Masyarakat Kota">
          <a:extLst>
            <a:ext uri="{FF2B5EF4-FFF2-40B4-BE49-F238E27FC236}">
              <a16:creationId xmlns:a16="http://schemas.microsoft.com/office/drawing/2014/main" xmlns="" id="{6B28C679-D0E4-4456-8B92-5EFC74C3249D}"/>
            </a:ext>
          </a:extLst>
        </xdr:cNvPr>
        <xdr:cNvSpPr>
          <a:spLocks noChangeAspect="1" noChangeArrowheads="1"/>
        </xdr:cNvSpPr>
      </xdr:nvSpPr>
      <xdr:spPr bwMode="auto">
        <a:xfrm>
          <a:off x="685800" y="38385750"/>
          <a:ext cx="304800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tabSelected="1" topLeftCell="A77" zoomScaleNormal="100" workbookViewId="0">
      <selection activeCell="G100" sqref="G100"/>
    </sheetView>
  </sheetViews>
  <sheetFormatPr defaultRowHeight="15" x14ac:dyDescent="0.25"/>
  <cols>
    <col min="2" max="2" width="12.140625" customWidth="1"/>
    <col min="3" max="3" width="52.85546875" customWidth="1"/>
    <col min="4" max="4" width="5.85546875" customWidth="1"/>
    <col min="5" max="5" width="5" customWidth="1"/>
    <col min="6" max="6" width="4.28515625" customWidth="1"/>
    <col min="7" max="7" width="6.7109375" customWidth="1"/>
    <col min="8" max="8" width="4.5703125" customWidth="1"/>
    <col min="9" max="9" width="6.28515625" customWidth="1"/>
    <col min="10" max="10" width="5.5703125" customWidth="1"/>
    <col min="11" max="11" width="5.140625" customWidth="1"/>
    <col min="12" max="12" width="16.7109375" customWidth="1"/>
    <col min="13" max="13" width="15.42578125" customWidth="1"/>
    <col min="14" max="14" width="11.5703125" bestFit="1" customWidth="1"/>
    <col min="15" max="15" width="13.28515625" customWidth="1"/>
    <col min="16" max="16" width="10.140625" bestFit="1" customWidth="1"/>
  </cols>
  <sheetData>
    <row r="1" spans="1:16" x14ac:dyDescent="0.25">
      <c r="A1" s="2"/>
      <c r="B1" s="2"/>
      <c r="C1" s="34" t="s">
        <v>16</v>
      </c>
      <c r="D1" s="34"/>
      <c r="E1" s="34"/>
      <c r="F1" s="34"/>
      <c r="G1" s="34"/>
      <c r="H1" s="34"/>
      <c r="I1" s="34"/>
      <c r="J1" s="34"/>
      <c r="K1" s="34"/>
      <c r="L1" s="34"/>
      <c r="M1" s="2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7"/>
      <c r="O2" s="16"/>
    </row>
    <row r="3" spans="1:16" ht="18.75" x14ac:dyDescent="0.3">
      <c r="A3" s="12" t="s">
        <v>9</v>
      </c>
      <c r="B3" s="12" t="s">
        <v>12</v>
      </c>
      <c r="C3" s="12" t="s">
        <v>22</v>
      </c>
      <c r="D3" s="35" t="s">
        <v>15</v>
      </c>
      <c r="E3" s="36"/>
      <c r="F3" s="36"/>
      <c r="G3" s="36"/>
      <c r="H3" s="36"/>
      <c r="I3" s="36"/>
      <c r="J3" s="36"/>
      <c r="K3" s="37"/>
      <c r="L3" s="12" t="s">
        <v>14</v>
      </c>
      <c r="M3" s="12" t="s">
        <v>13</v>
      </c>
      <c r="N3" s="11"/>
    </row>
    <row r="4" spans="1:16" ht="15.75" customHeight="1" x14ac:dyDescent="0.25">
      <c r="A4" s="7">
        <v>1</v>
      </c>
      <c r="B4" s="8">
        <v>45700</v>
      </c>
      <c r="C4" s="9" t="s">
        <v>17</v>
      </c>
      <c r="D4" s="3"/>
      <c r="E4" s="3"/>
      <c r="F4" s="3"/>
      <c r="G4" s="3"/>
      <c r="H4" s="3"/>
      <c r="I4" s="3"/>
      <c r="J4" s="3"/>
      <c r="K4" s="3"/>
      <c r="L4" s="5"/>
      <c r="M4" s="1">
        <v>2006000</v>
      </c>
      <c r="N4" s="11"/>
    </row>
    <row r="5" spans="1:16" ht="15.75" x14ac:dyDescent="0.25">
      <c r="A5" s="7">
        <v>2</v>
      </c>
      <c r="B5" s="8">
        <v>45700</v>
      </c>
      <c r="C5" s="9" t="s">
        <v>20</v>
      </c>
      <c r="D5" s="3"/>
      <c r="E5" s="3"/>
      <c r="F5" s="3"/>
      <c r="G5" s="3"/>
      <c r="H5" s="3"/>
      <c r="I5" s="3"/>
      <c r="J5" s="3"/>
      <c r="K5" s="3"/>
      <c r="L5" s="3"/>
      <c r="M5" s="1">
        <v>2034000</v>
      </c>
      <c r="N5" s="11"/>
    </row>
    <row r="6" spans="1:16" ht="15.75" x14ac:dyDescent="0.25">
      <c r="A6" s="7">
        <v>3</v>
      </c>
      <c r="B6" s="8">
        <v>45767</v>
      </c>
      <c r="C6" s="9" t="s">
        <v>55</v>
      </c>
      <c r="D6" s="3"/>
      <c r="E6" s="3"/>
      <c r="F6" s="3"/>
      <c r="G6" s="3"/>
      <c r="H6" s="3"/>
      <c r="I6" s="3"/>
      <c r="J6" s="3"/>
      <c r="K6" s="3"/>
      <c r="L6" s="3"/>
      <c r="M6" s="1">
        <v>10162000</v>
      </c>
      <c r="N6" s="11"/>
    </row>
    <row r="7" spans="1:16" ht="15.75" x14ac:dyDescent="0.25">
      <c r="A7" s="7">
        <v>4</v>
      </c>
      <c r="B7" s="8">
        <v>45802</v>
      </c>
      <c r="C7" s="9" t="s">
        <v>56</v>
      </c>
      <c r="D7" s="3"/>
      <c r="E7" s="3"/>
      <c r="F7" s="3"/>
      <c r="G7" s="3"/>
      <c r="H7" s="3"/>
      <c r="I7" s="3"/>
      <c r="J7" s="3"/>
      <c r="K7" s="3"/>
      <c r="L7" s="3"/>
      <c r="M7" s="1">
        <v>10729000</v>
      </c>
      <c r="N7" s="11"/>
    </row>
    <row r="8" spans="1:16" ht="15.75" x14ac:dyDescent="0.25">
      <c r="A8" s="7">
        <v>5</v>
      </c>
      <c r="B8" s="8">
        <v>45833</v>
      </c>
      <c r="C8" s="9" t="s">
        <v>53</v>
      </c>
      <c r="D8" s="3"/>
      <c r="E8" s="3"/>
      <c r="F8" s="3"/>
      <c r="G8" s="3"/>
      <c r="H8" s="3"/>
      <c r="I8" s="3"/>
      <c r="J8" s="3"/>
      <c r="K8" s="3"/>
      <c r="L8" s="3"/>
      <c r="M8" s="1">
        <v>2040000</v>
      </c>
      <c r="N8" s="11"/>
    </row>
    <row r="9" spans="1:16" ht="15.75" x14ac:dyDescent="0.25">
      <c r="A9" s="7">
        <v>6</v>
      </c>
      <c r="B9" s="8">
        <v>45870</v>
      </c>
      <c r="C9" s="9" t="s">
        <v>54</v>
      </c>
      <c r="D9" s="3"/>
      <c r="E9" s="3"/>
      <c r="F9" s="3"/>
      <c r="G9" s="3"/>
      <c r="H9" s="3"/>
      <c r="I9" s="3"/>
      <c r="J9" s="3"/>
      <c r="K9" s="3"/>
      <c r="L9" s="3"/>
      <c r="M9" s="1">
        <v>1890000</v>
      </c>
      <c r="N9" s="11"/>
    </row>
    <row r="10" spans="1:16" ht="15.75" x14ac:dyDescent="0.25">
      <c r="A10" s="7">
        <v>7</v>
      </c>
      <c r="B10" s="8">
        <v>45910</v>
      </c>
      <c r="C10" s="9" t="s">
        <v>57</v>
      </c>
      <c r="D10" s="3"/>
      <c r="E10" s="3"/>
      <c r="F10" s="3"/>
      <c r="G10" s="3"/>
      <c r="H10" s="3"/>
      <c r="I10" s="3"/>
      <c r="J10" s="3"/>
      <c r="K10" s="3"/>
      <c r="L10" s="3"/>
      <c r="M10" s="1">
        <v>15502000</v>
      </c>
      <c r="N10" s="11"/>
    </row>
    <row r="11" spans="1:16" ht="15.75" x14ac:dyDescent="0.25">
      <c r="A11" s="4"/>
      <c r="B11" s="4"/>
      <c r="C11" s="4"/>
      <c r="D11" s="3"/>
      <c r="E11" s="3"/>
      <c r="F11" s="3"/>
      <c r="G11" s="4"/>
      <c r="H11" s="4"/>
      <c r="I11" s="4"/>
      <c r="J11" s="4"/>
      <c r="K11" s="4"/>
      <c r="L11" s="3"/>
      <c r="M11" s="10">
        <f>SUM(M4:M10)</f>
        <v>44363000</v>
      </c>
      <c r="N11" s="11"/>
    </row>
    <row r="12" spans="1:16" ht="18.75" x14ac:dyDescent="0.3">
      <c r="A12" s="12" t="s">
        <v>9</v>
      </c>
      <c r="B12" s="12" t="s">
        <v>12</v>
      </c>
      <c r="C12" s="12" t="s">
        <v>21</v>
      </c>
      <c r="D12" s="35" t="s">
        <v>15</v>
      </c>
      <c r="E12" s="36"/>
      <c r="F12" s="36"/>
      <c r="G12" s="36"/>
      <c r="H12" s="36"/>
      <c r="I12" s="36"/>
      <c r="J12" s="36"/>
      <c r="K12" s="37"/>
      <c r="L12" s="12" t="s">
        <v>14</v>
      </c>
      <c r="M12" s="12" t="s">
        <v>13</v>
      </c>
      <c r="N12" s="11"/>
    </row>
    <row r="13" spans="1:16" ht="15.75" x14ac:dyDescent="0.25">
      <c r="A13" s="7">
        <v>1</v>
      </c>
      <c r="B13" s="8">
        <v>45700</v>
      </c>
      <c r="C13" s="9" t="s">
        <v>0</v>
      </c>
      <c r="D13" s="7"/>
      <c r="E13" s="7"/>
      <c r="F13" s="7"/>
      <c r="G13" s="9"/>
      <c r="H13" s="9"/>
      <c r="I13" s="9"/>
      <c r="J13" s="9"/>
      <c r="K13" s="9"/>
      <c r="L13" s="9"/>
      <c r="M13" s="1">
        <f>SUM(M14:M17)</f>
        <v>7684000</v>
      </c>
      <c r="N13" s="15"/>
      <c r="O13" s="16"/>
      <c r="P13" s="16"/>
    </row>
    <row r="14" spans="1:16" x14ac:dyDescent="0.25">
      <c r="A14" s="3"/>
      <c r="B14" s="3"/>
      <c r="C14" s="4" t="s">
        <v>1</v>
      </c>
      <c r="D14" s="3">
        <v>100</v>
      </c>
      <c r="E14" s="3" t="s">
        <v>2</v>
      </c>
      <c r="F14" s="3">
        <v>1</v>
      </c>
      <c r="G14" s="3" t="s">
        <v>3</v>
      </c>
      <c r="H14" s="3">
        <v>1</v>
      </c>
      <c r="I14" s="3" t="s">
        <v>4</v>
      </c>
      <c r="J14" s="3">
        <f>D14*F14*H14</f>
        <v>100</v>
      </c>
      <c r="K14" s="3" t="s">
        <v>5</v>
      </c>
      <c r="L14" s="5">
        <v>40000</v>
      </c>
      <c r="M14" s="6">
        <f>J14*L14</f>
        <v>4000000</v>
      </c>
      <c r="N14" s="11"/>
    </row>
    <row r="15" spans="1:16" x14ac:dyDescent="0.25">
      <c r="A15" s="3"/>
      <c r="B15" s="3"/>
      <c r="C15" s="4" t="s">
        <v>6</v>
      </c>
      <c r="D15" s="3">
        <v>100</v>
      </c>
      <c r="E15" s="3" t="s">
        <v>2</v>
      </c>
      <c r="F15" s="3">
        <v>2</v>
      </c>
      <c r="G15" s="3" t="s">
        <v>3</v>
      </c>
      <c r="H15" s="3">
        <v>1</v>
      </c>
      <c r="I15" s="3" t="s">
        <v>4</v>
      </c>
      <c r="J15" s="3">
        <f t="shared" ref="J15:J17" si="0">D15*F15*H15</f>
        <v>200</v>
      </c>
      <c r="K15" s="3" t="s">
        <v>5</v>
      </c>
      <c r="L15" s="5">
        <v>17000</v>
      </c>
      <c r="M15" s="6">
        <f t="shared" ref="M15:M17" si="1">J15*L15</f>
        <v>3400000</v>
      </c>
      <c r="N15" s="11"/>
    </row>
    <row r="16" spans="1:16" x14ac:dyDescent="0.25">
      <c r="A16" s="3"/>
      <c r="B16" s="3"/>
      <c r="C16" s="4" t="s">
        <v>10</v>
      </c>
      <c r="D16" s="3">
        <v>6</v>
      </c>
      <c r="E16" s="3" t="s">
        <v>7</v>
      </c>
      <c r="F16" s="3">
        <v>1</v>
      </c>
      <c r="G16" s="3" t="s">
        <v>3</v>
      </c>
      <c r="H16" s="3">
        <v>1</v>
      </c>
      <c r="I16" s="3" t="s">
        <v>4</v>
      </c>
      <c r="J16" s="3">
        <f t="shared" si="0"/>
        <v>6</v>
      </c>
      <c r="K16" s="3" t="s">
        <v>7</v>
      </c>
      <c r="L16" s="5">
        <v>40000</v>
      </c>
      <c r="M16" s="6">
        <f t="shared" si="1"/>
        <v>240000</v>
      </c>
      <c r="N16" s="11"/>
    </row>
    <row r="17" spans="1:14" ht="15.75" customHeight="1" x14ac:dyDescent="0.25">
      <c r="A17" s="3"/>
      <c r="B17" s="3"/>
      <c r="C17" s="4" t="s">
        <v>11</v>
      </c>
      <c r="D17" s="3">
        <v>2</v>
      </c>
      <c r="E17" s="3" t="s">
        <v>8</v>
      </c>
      <c r="F17" s="3">
        <v>1</v>
      </c>
      <c r="G17" s="3" t="s">
        <v>3</v>
      </c>
      <c r="H17" s="3">
        <v>1</v>
      </c>
      <c r="I17" s="3" t="s">
        <v>4</v>
      </c>
      <c r="J17" s="3">
        <f t="shared" si="0"/>
        <v>2</v>
      </c>
      <c r="K17" s="3" t="s">
        <v>8</v>
      </c>
      <c r="L17" s="5">
        <v>22000</v>
      </c>
      <c r="M17" s="6">
        <f t="shared" si="1"/>
        <v>44000</v>
      </c>
      <c r="N17" s="11"/>
    </row>
    <row r="18" spans="1:14" ht="15.75" x14ac:dyDescent="0.25">
      <c r="A18" s="7">
        <v>2</v>
      </c>
      <c r="B18" s="8">
        <v>45708</v>
      </c>
      <c r="C18" s="9" t="s">
        <v>18</v>
      </c>
      <c r="D18" s="3"/>
      <c r="E18" s="3"/>
      <c r="F18" s="3"/>
      <c r="G18" s="3"/>
      <c r="H18" s="3"/>
      <c r="I18" s="3"/>
      <c r="J18" s="3"/>
      <c r="K18" s="3"/>
      <c r="L18" s="3"/>
      <c r="M18" s="1">
        <f>SUM(M19:M21)</f>
        <v>3090000</v>
      </c>
      <c r="N18" s="15"/>
    </row>
    <row r="19" spans="1:14" x14ac:dyDescent="0.25">
      <c r="A19" s="3"/>
      <c r="B19" s="3"/>
      <c r="C19" s="4" t="s">
        <v>1</v>
      </c>
      <c r="D19" s="3">
        <v>50</v>
      </c>
      <c r="E19" s="3" t="s">
        <v>2</v>
      </c>
      <c r="F19" s="3">
        <v>1</v>
      </c>
      <c r="G19" s="3" t="s">
        <v>3</v>
      </c>
      <c r="H19" s="3">
        <v>1</v>
      </c>
      <c r="I19" s="3" t="s">
        <v>4</v>
      </c>
      <c r="J19" s="3">
        <f>D19*F19*H19</f>
        <v>50</v>
      </c>
      <c r="K19" s="3" t="s">
        <v>5</v>
      </c>
      <c r="L19" s="5">
        <v>40000</v>
      </c>
      <c r="M19" s="6">
        <f>J19*L19</f>
        <v>2000000</v>
      </c>
      <c r="N19" s="11"/>
    </row>
    <row r="20" spans="1:14" x14ac:dyDescent="0.25">
      <c r="A20" s="3"/>
      <c r="B20" s="3"/>
      <c r="C20" s="4" t="s">
        <v>6</v>
      </c>
      <c r="D20" s="3">
        <v>50</v>
      </c>
      <c r="E20" s="3" t="s">
        <v>2</v>
      </c>
      <c r="F20" s="3">
        <v>1</v>
      </c>
      <c r="G20" s="3" t="s">
        <v>3</v>
      </c>
      <c r="H20" s="3">
        <v>1</v>
      </c>
      <c r="I20" s="3" t="s">
        <v>4</v>
      </c>
      <c r="J20" s="3">
        <f t="shared" ref="J20:J21" si="2">D20*F20*H20</f>
        <v>50</v>
      </c>
      <c r="K20" s="3" t="s">
        <v>5</v>
      </c>
      <c r="L20" s="5">
        <v>17000</v>
      </c>
      <c r="M20" s="6">
        <f t="shared" ref="M20:M21" si="3">J20*L20</f>
        <v>850000</v>
      </c>
      <c r="N20" s="11"/>
    </row>
    <row r="21" spans="1:14" x14ac:dyDescent="0.25">
      <c r="A21" s="3"/>
      <c r="B21" s="3"/>
      <c r="C21" s="4" t="s">
        <v>10</v>
      </c>
      <c r="D21" s="3">
        <v>6</v>
      </c>
      <c r="E21" s="3" t="s">
        <v>7</v>
      </c>
      <c r="F21" s="3">
        <v>1</v>
      </c>
      <c r="G21" s="3" t="s">
        <v>3</v>
      </c>
      <c r="H21" s="3">
        <v>1</v>
      </c>
      <c r="I21" s="3" t="s">
        <v>4</v>
      </c>
      <c r="J21" s="3">
        <f t="shared" si="2"/>
        <v>6</v>
      </c>
      <c r="K21" s="3" t="s">
        <v>7</v>
      </c>
      <c r="L21" s="5">
        <v>40000</v>
      </c>
      <c r="M21" s="6">
        <f t="shared" si="3"/>
        <v>240000</v>
      </c>
      <c r="N21" s="11"/>
    </row>
    <row r="22" spans="1:14" ht="15.75" x14ac:dyDescent="0.25">
      <c r="A22" s="7">
        <v>3</v>
      </c>
      <c r="B22" s="8">
        <v>45709</v>
      </c>
      <c r="C22" s="9" t="s">
        <v>19</v>
      </c>
      <c r="D22" s="3"/>
      <c r="E22" s="3"/>
      <c r="F22" s="3"/>
      <c r="G22" s="3"/>
      <c r="H22" s="3"/>
      <c r="I22" s="3"/>
      <c r="J22" s="3"/>
      <c r="K22" s="3"/>
      <c r="L22" s="3"/>
      <c r="M22" s="1">
        <f>SUM(M23:M26)</f>
        <v>5984000</v>
      </c>
      <c r="N22" s="15"/>
    </row>
    <row r="23" spans="1:14" x14ac:dyDescent="0.25">
      <c r="A23" s="3"/>
      <c r="B23" s="3"/>
      <c r="C23" s="4" t="s">
        <v>1</v>
      </c>
      <c r="D23" s="3">
        <v>100</v>
      </c>
      <c r="E23" s="3" t="s">
        <v>2</v>
      </c>
      <c r="F23" s="3">
        <v>1</v>
      </c>
      <c r="G23" s="3" t="s">
        <v>3</v>
      </c>
      <c r="H23" s="3">
        <v>1</v>
      </c>
      <c r="I23" s="3" t="s">
        <v>4</v>
      </c>
      <c r="J23" s="3">
        <f>D23*F23*H23</f>
        <v>100</v>
      </c>
      <c r="K23" s="3" t="s">
        <v>5</v>
      </c>
      <c r="L23" s="5">
        <v>40000</v>
      </c>
      <c r="M23" s="6">
        <f>J23*L23</f>
        <v>4000000</v>
      </c>
      <c r="N23" s="11"/>
    </row>
    <row r="24" spans="1:14" x14ac:dyDescent="0.25">
      <c r="A24" s="3"/>
      <c r="B24" s="3"/>
      <c r="C24" s="4" t="s">
        <v>6</v>
      </c>
      <c r="D24" s="3">
        <v>100</v>
      </c>
      <c r="E24" s="3" t="s">
        <v>2</v>
      </c>
      <c r="F24" s="3">
        <v>1</v>
      </c>
      <c r="G24" s="3" t="s">
        <v>3</v>
      </c>
      <c r="H24" s="3">
        <v>1</v>
      </c>
      <c r="I24" s="3" t="s">
        <v>4</v>
      </c>
      <c r="J24" s="3">
        <f t="shared" ref="J24:J26" si="4">D24*F24*H24</f>
        <v>100</v>
      </c>
      <c r="K24" s="3" t="s">
        <v>5</v>
      </c>
      <c r="L24" s="5">
        <v>17000</v>
      </c>
      <c r="M24" s="6">
        <f t="shared" ref="M24:M26" si="5">J24*L24</f>
        <v>1700000</v>
      </c>
      <c r="N24" s="11"/>
    </row>
    <row r="25" spans="1:14" x14ac:dyDescent="0.25">
      <c r="A25" s="3"/>
      <c r="B25" s="3"/>
      <c r="C25" s="4" t="s">
        <v>10</v>
      </c>
      <c r="D25" s="3">
        <v>6</v>
      </c>
      <c r="E25" s="3" t="s">
        <v>7</v>
      </c>
      <c r="F25" s="3">
        <v>1</v>
      </c>
      <c r="G25" s="3" t="s">
        <v>3</v>
      </c>
      <c r="H25" s="3">
        <v>1</v>
      </c>
      <c r="I25" s="3" t="s">
        <v>4</v>
      </c>
      <c r="J25" s="3">
        <f t="shared" si="4"/>
        <v>6</v>
      </c>
      <c r="K25" s="3" t="s">
        <v>7</v>
      </c>
      <c r="L25" s="5">
        <v>40000</v>
      </c>
      <c r="M25" s="6">
        <f t="shared" si="5"/>
        <v>240000</v>
      </c>
      <c r="N25" s="11"/>
    </row>
    <row r="26" spans="1:14" x14ac:dyDescent="0.25">
      <c r="A26" s="3"/>
      <c r="B26" s="3"/>
      <c r="C26" s="4" t="s">
        <v>11</v>
      </c>
      <c r="D26" s="3">
        <v>2</v>
      </c>
      <c r="E26" s="3" t="s">
        <v>8</v>
      </c>
      <c r="F26" s="3">
        <v>1</v>
      </c>
      <c r="G26" s="3" t="s">
        <v>3</v>
      </c>
      <c r="H26" s="3">
        <v>1</v>
      </c>
      <c r="I26" s="3" t="s">
        <v>4</v>
      </c>
      <c r="J26" s="3">
        <f t="shared" si="4"/>
        <v>2</v>
      </c>
      <c r="K26" s="3" t="s">
        <v>8</v>
      </c>
      <c r="L26" s="5">
        <v>22000</v>
      </c>
      <c r="M26" s="6">
        <f t="shared" si="5"/>
        <v>44000</v>
      </c>
      <c r="N26" s="11"/>
    </row>
    <row r="27" spans="1:14" ht="15.75" x14ac:dyDescent="0.25">
      <c r="A27" s="7">
        <v>4</v>
      </c>
      <c r="B27" s="8">
        <v>45721</v>
      </c>
      <c r="C27" s="9" t="s">
        <v>30</v>
      </c>
      <c r="D27" s="3"/>
      <c r="E27" s="3"/>
      <c r="F27" s="3"/>
      <c r="G27" s="3"/>
      <c r="H27" s="3"/>
      <c r="I27" s="3"/>
      <c r="J27" s="3"/>
      <c r="K27" s="3"/>
      <c r="L27" s="3"/>
      <c r="M27" s="1">
        <f>SUM(M28:M31)</f>
        <v>11684000</v>
      </c>
      <c r="N27" s="15"/>
    </row>
    <row r="28" spans="1:14" x14ac:dyDescent="0.25">
      <c r="A28" s="3"/>
      <c r="B28" s="3"/>
      <c r="C28" s="4" t="s">
        <v>1</v>
      </c>
      <c r="D28" s="3">
        <v>200</v>
      </c>
      <c r="E28" s="3" t="s">
        <v>2</v>
      </c>
      <c r="F28" s="3">
        <v>1</v>
      </c>
      <c r="G28" s="3" t="s">
        <v>3</v>
      </c>
      <c r="H28" s="3">
        <v>1</v>
      </c>
      <c r="I28" s="3" t="s">
        <v>4</v>
      </c>
      <c r="J28" s="3">
        <f>D28*F28*H28</f>
        <v>200</v>
      </c>
      <c r="K28" s="3" t="s">
        <v>5</v>
      </c>
      <c r="L28" s="5">
        <v>40000</v>
      </c>
      <c r="M28" s="6">
        <f>J28*L28</f>
        <v>8000000</v>
      </c>
      <c r="N28" s="11"/>
    </row>
    <row r="29" spans="1:14" x14ac:dyDescent="0.25">
      <c r="A29" s="3"/>
      <c r="B29" s="3"/>
      <c r="C29" s="4" t="s">
        <v>6</v>
      </c>
      <c r="D29" s="3">
        <v>200</v>
      </c>
      <c r="E29" s="3" t="s">
        <v>2</v>
      </c>
      <c r="F29" s="3">
        <v>1</v>
      </c>
      <c r="G29" s="3" t="s">
        <v>3</v>
      </c>
      <c r="H29" s="3">
        <v>1</v>
      </c>
      <c r="I29" s="3" t="s">
        <v>4</v>
      </c>
      <c r="J29" s="3">
        <f t="shared" ref="J29:J31" si="6">D29*F29*H29</f>
        <v>200</v>
      </c>
      <c r="K29" s="3" t="s">
        <v>5</v>
      </c>
      <c r="L29" s="5">
        <v>17000</v>
      </c>
      <c r="M29" s="6">
        <f t="shared" ref="M29:M31" si="7">J29*L29</f>
        <v>3400000</v>
      </c>
      <c r="N29" s="11"/>
    </row>
    <row r="30" spans="1:14" x14ac:dyDescent="0.25">
      <c r="A30" s="3"/>
      <c r="B30" s="3"/>
      <c r="C30" s="4" t="s">
        <v>10</v>
      </c>
      <c r="D30" s="3">
        <v>6</v>
      </c>
      <c r="E30" s="3" t="s">
        <v>7</v>
      </c>
      <c r="F30" s="3">
        <v>1</v>
      </c>
      <c r="G30" s="3" t="s">
        <v>3</v>
      </c>
      <c r="H30" s="3">
        <v>1</v>
      </c>
      <c r="I30" s="3" t="s">
        <v>4</v>
      </c>
      <c r="J30" s="3">
        <f t="shared" si="6"/>
        <v>6</v>
      </c>
      <c r="K30" s="3" t="s">
        <v>7</v>
      </c>
      <c r="L30" s="5">
        <v>40000</v>
      </c>
      <c r="M30" s="6">
        <f t="shared" si="7"/>
        <v>240000</v>
      </c>
      <c r="N30" s="11"/>
    </row>
    <row r="31" spans="1:14" x14ac:dyDescent="0.25">
      <c r="A31" s="3"/>
      <c r="B31" s="3"/>
      <c r="C31" s="4" t="s">
        <v>11</v>
      </c>
      <c r="D31" s="3">
        <v>2</v>
      </c>
      <c r="E31" s="3" t="s">
        <v>8</v>
      </c>
      <c r="F31" s="3">
        <v>1</v>
      </c>
      <c r="G31" s="3" t="s">
        <v>3</v>
      </c>
      <c r="H31" s="3">
        <v>1</v>
      </c>
      <c r="I31" s="3" t="s">
        <v>4</v>
      </c>
      <c r="J31" s="3">
        <f t="shared" si="6"/>
        <v>2</v>
      </c>
      <c r="K31" s="3" t="s">
        <v>8</v>
      </c>
      <c r="L31" s="5">
        <v>22000</v>
      </c>
      <c r="M31" s="6">
        <f t="shared" si="7"/>
        <v>44000</v>
      </c>
      <c r="N31" s="11"/>
    </row>
    <row r="32" spans="1:14" ht="15.75" x14ac:dyDescent="0.25">
      <c r="A32" s="7">
        <v>5</v>
      </c>
      <c r="B32" s="8">
        <v>45768</v>
      </c>
      <c r="C32" s="9" t="s">
        <v>29</v>
      </c>
      <c r="D32" s="3"/>
      <c r="E32" s="3"/>
      <c r="F32" s="3"/>
      <c r="G32" s="3"/>
      <c r="H32" s="3"/>
      <c r="I32" s="3"/>
      <c r="J32" s="3"/>
      <c r="K32" s="3"/>
      <c r="L32" s="3"/>
      <c r="M32" s="1">
        <f>SUM(M33:M34)</f>
        <v>2240000</v>
      </c>
      <c r="N32" s="11"/>
    </row>
    <row r="33" spans="1:17" x14ac:dyDescent="0.25">
      <c r="A33" s="3"/>
      <c r="B33" s="3"/>
      <c r="C33" s="4" t="s">
        <v>1</v>
      </c>
      <c r="D33" s="3">
        <v>50</v>
      </c>
      <c r="E33" s="3" t="s">
        <v>2</v>
      </c>
      <c r="F33" s="3">
        <v>1</v>
      </c>
      <c r="G33" s="3" t="s">
        <v>3</v>
      </c>
      <c r="H33" s="3">
        <v>1</v>
      </c>
      <c r="I33" s="3" t="s">
        <v>4</v>
      </c>
      <c r="J33" s="3">
        <f>D33*F33*H33</f>
        <v>50</v>
      </c>
      <c r="K33" s="3" t="s">
        <v>5</v>
      </c>
      <c r="L33" s="5">
        <v>40000</v>
      </c>
      <c r="M33" s="6">
        <f>J33*L33</f>
        <v>2000000</v>
      </c>
      <c r="N33" s="11"/>
      <c r="Q33" s="16"/>
    </row>
    <row r="34" spans="1:17" x14ac:dyDescent="0.25">
      <c r="A34" s="3"/>
      <c r="B34" s="3"/>
      <c r="C34" s="4" t="s">
        <v>10</v>
      </c>
      <c r="D34" s="3">
        <v>6</v>
      </c>
      <c r="E34" s="3" t="s">
        <v>7</v>
      </c>
      <c r="F34" s="3">
        <v>1</v>
      </c>
      <c r="G34" s="3" t="s">
        <v>3</v>
      </c>
      <c r="H34" s="3">
        <v>1</v>
      </c>
      <c r="I34" s="3" t="s">
        <v>4</v>
      </c>
      <c r="J34" s="3">
        <f t="shared" ref="J34" si="8">D34*F34*H34</f>
        <v>6</v>
      </c>
      <c r="K34" s="3" t="s">
        <v>7</v>
      </c>
      <c r="L34" s="5">
        <v>40000</v>
      </c>
      <c r="M34" s="6">
        <f t="shared" ref="M34" si="9">J34*L34</f>
        <v>240000</v>
      </c>
      <c r="N34" s="11"/>
    </row>
    <row r="35" spans="1:17" ht="15.75" x14ac:dyDescent="0.25">
      <c r="A35" s="7">
        <v>6</v>
      </c>
      <c r="B35" s="8">
        <v>45792</v>
      </c>
      <c r="C35" s="9" t="s">
        <v>31</v>
      </c>
      <c r="D35" s="3"/>
      <c r="E35" s="3"/>
      <c r="F35" s="3"/>
      <c r="G35" s="3"/>
      <c r="H35" s="3"/>
      <c r="I35" s="3"/>
      <c r="J35" s="3"/>
      <c r="K35" s="3"/>
      <c r="L35" s="3"/>
      <c r="M35" s="1">
        <f>SUM(M36:M38)</f>
        <v>7284000</v>
      </c>
      <c r="N35" s="11"/>
      <c r="O35" s="16"/>
    </row>
    <row r="36" spans="1:17" x14ac:dyDescent="0.25">
      <c r="A36" s="3"/>
      <c r="B36" s="3"/>
      <c r="C36" s="4" t="s">
        <v>1</v>
      </c>
      <c r="D36" s="3">
        <v>175</v>
      </c>
      <c r="E36" s="3" t="s">
        <v>2</v>
      </c>
      <c r="F36" s="3">
        <v>1</v>
      </c>
      <c r="G36" s="3" t="s">
        <v>3</v>
      </c>
      <c r="H36" s="3">
        <v>1</v>
      </c>
      <c r="I36" s="3" t="s">
        <v>4</v>
      </c>
      <c r="J36" s="3">
        <f>D36*F36*H36</f>
        <v>175</v>
      </c>
      <c r="K36" s="3" t="s">
        <v>5</v>
      </c>
      <c r="L36" s="5">
        <v>40000</v>
      </c>
      <c r="M36" s="6">
        <f>J36*L36</f>
        <v>7000000</v>
      </c>
      <c r="N36" s="11"/>
    </row>
    <row r="37" spans="1:17" x14ac:dyDescent="0.25">
      <c r="A37" s="3"/>
      <c r="B37" s="3"/>
      <c r="C37" s="4" t="s">
        <v>10</v>
      </c>
      <c r="D37" s="3">
        <v>6</v>
      </c>
      <c r="E37" s="3" t="s">
        <v>7</v>
      </c>
      <c r="F37" s="3">
        <v>1</v>
      </c>
      <c r="G37" s="3" t="s">
        <v>3</v>
      </c>
      <c r="H37" s="3">
        <v>1</v>
      </c>
      <c r="I37" s="3" t="s">
        <v>4</v>
      </c>
      <c r="J37" s="3">
        <f t="shared" ref="J37:J38" si="10">D37*F37*H37</f>
        <v>6</v>
      </c>
      <c r="K37" s="3" t="s">
        <v>7</v>
      </c>
      <c r="L37" s="5">
        <v>40000</v>
      </c>
      <c r="M37" s="6">
        <f t="shared" ref="M37:M38" si="11">J37*L37</f>
        <v>240000</v>
      </c>
      <c r="N37" s="11"/>
    </row>
    <row r="38" spans="1:17" x14ac:dyDescent="0.25">
      <c r="A38" s="3"/>
      <c r="B38" s="3"/>
      <c r="C38" s="4" t="s">
        <v>11</v>
      </c>
      <c r="D38" s="3">
        <v>2</v>
      </c>
      <c r="E38" s="3" t="s">
        <v>8</v>
      </c>
      <c r="F38" s="3">
        <v>1</v>
      </c>
      <c r="G38" s="3" t="s">
        <v>3</v>
      </c>
      <c r="H38" s="3">
        <v>1</v>
      </c>
      <c r="I38" s="3" t="s">
        <v>4</v>
      </c>
      <c r="J38" s="3">
        <f t="shared" si="10"/>
        <v>2</v>
      </c>
      <c r="K38" s="3" t="s">
        <v>8</v>
      </c>
      <c r="L38" s="5">
        <v>22000</v>
      </c>
      <c r="M38" s="6">
        <f t="shared" si="11"/>
        <v>44000</v>
      </c>
      <c r="N38" s="11"/>
    </row>
    <row r="39" spans="1:17" ht="15.75" x14ac:dyDescent="0.25">
      <c r="A39" s="7">
        <v>7</v>
      </c>
      <c r="B39" s="8">
        <v>45800</v>
      </c>
      <c r="C39" s="9" t="s">
        <v>32</v>
      </c>
      <c r="D39" s="3"/>
      <c r="E39" s="3"/>
      <c r="F39" s="3"/>
      <c r="G39" s="3"/>
      <c r="H39" s="3"/>
      <c r="I39" s="3"/>
      <c r="J39" s="3"/>
      <c r="K39" s="3"/>
      <c r="L39" s="3"/>
      <c r="M39" s="1">
        <f>SUM(M40:M42)</f>
        <v>6684000</v>
      </c>
      <c r="N39" s="11"/>
    </row>
    <row r="40" spans="1:17" x14ac:dyDescent="0.25">
      <c r="A40" s="3"/>
      <c r="B40" s="3"/>
      <c r="C40" s="4" t="s">
        <v>1</v>
      </c>
      <c r="D40" s="3">
        <v>160</v>
      </c>
      <c r="E40" s="3" t="s">
        <v>2</v>
      </c>
      <c r="F40" s="3">
        <v>1</v>
      </c>
      <c r="G40" s="3" t="s">
        <v>3</v>
      </c>
      <c r="H40" s="3">
        <v>1</v>
      </c>
      <c r="I40" s="3" t="s">
        <v>4</v>
      </c>
      <c r="J40" s="3">
        <f>D40*F40*H40</f>
        <v>160</v>
      </c>
      <c r="K40" s="3" t="s">
        <v>5</v>
      </c>
      <c r="L40" s="5">
        <v>40000</v>
      </c>
      <c r="M40" s="6">
        <f>J40*L40</f>
        <v>6400000</v>
      </c>
      <c r="N40" s="11"/>
    </row>
    <row r="41" spans="1:17" x14ac:dyDescent="0.25">
      <c r="A41" s="3"/>
      <c r="B41" s="3"/>
      <c r="C41" s="4" t="s">
        <v>10</v>
      </c>
      <c r="D41" s="3">
        <v>6</v>
      </c>
      <c r="E41" s="3" t="s">
        <v>7</v>
      </c>
      <c r="F41" s="3">
        <v>1</v>
      </c>
      <c r="G41" s="3" t="s">
        <v>3</v>
      </c>
      <c r="H41" s="3">
        <v>1</v>
      </c>
      <c r="I41" s="3" t="s">
        <v>4</v>
      </c>
      <c r="J41" s="3">
        <f t="shared" ref="J41:J42" si="12">D41*F41*H41</f>
        <v>6</v>
      </c>
      <c r="K41" s="3" t="s">
        <v>7</v>
      </c>
      <c r="L41" s="5">
        <v>40000</v>
      </c>
      <c r="M41" s="6">
        <f t="shared" ref="M41:M42" si="13">J41*L41</f>
        <v>240000</v>
      </c>
      <c r="N41" s="11"/>
    </row>
    <row r="42" spans="1:17" x14ac:dyDescent="0.25">
      <c r="A42" s="3"/>
      <c r="B42" s="3"/>
      <c r="C42" s="4" t="s">
        <v>11</v>
      </c>
      <c r="D42" s="3">
        <v>2</v>
      </c>
      <c r="E42" s="3" t="s">
        <v>8</v>
      </c>
      <c r="F42" s="3">
        <v>1</v>
      </c>
      <c r="G42" s="3" t="s">
        <v>3</v>
      </c>
      <c r="H42" s="3">
        <v>1</v>
      </c>
      <c r="I42" s="3" t="s">
        <v>4</v>
      </c>
      <c r="J42" s="3">
        <f t="shared" si="12"/>
        <v>2</v>
      </c>
      <c r="K42" s="3" t="s">
        <v>8</v>
      </c>
      <c r="L42" s="5">
        <v>22000</v>
      </c>
      <c r="M42" s="6">
        <f t="shared" si="13"/>
        <v>44000</v>
      </c>
      <c r="N42" s="11"/>
    </row>
    <row r="43" spans="1:17" ht="15.75" x14ac:dyDescent="0.25">
      <c r="A43" s="7">
        <v>8</v>
      </c>
      <c r="B43" s="8">
        <v>45820</v>
      </c>
      <c r="C43" s="9" t="s">
        <v>34</v>
      </c>
      <c r="D43" s="3"/>
      <c r="E43" s="3"/>
      <c r="F43" s="3"/>
      <c r="G43" s="3"/>
      <c r="H43" s="3"/>
      <c r="I43" s="3"/>
      <c r="J43" s="3"/>
      <c r="K43" s="3"/>
      <c r="L43" s="3"/>
      <c r="M43" s="1">
        <f>SUM(M44:M45)</f>
        <v>2240000</v>
      </c>
      <c r="N43" s="11"/>
      <c r="O43" s="16"/>
    </row>
    <row r="44" spans="1:17" x14ac:dyDescent="0.25">
      <c r="A44" s="3"/>
      <c r="B44" s="3"/>
      <c r="C44" s="4" t="s">
        <v>1</v>
      </c>
      <c r="D44" s="3">
        <v>50</v>
      </c>
      <c r="E44" s="3" t="s">
        <v>2</v>
      </c>
      <c r="F44" s="3">
        <v>1</v>
      </c>
      <c r="G44" s="3" t="s">
        <v>3</v>
      </c>
      <c r="H44" s="3">
        <v>1</v>
      </c>
      <c r="I44" s="3" t="s">
        <v>4</v>
      </c>
      <c r="J44" s="3">
        <f>D44*F44*H44</f>
        <v>50</v>
      </c>
      <c r="K44" s="3" t="s">
        <v>5</v>
      </c>
      <c r="L44" s="5">
        <v>40000</v>
      </c>
      <c r="M44" s="6">
        <f>J44*L44</f>
        <v>2000000</v>
      </c>
      <c r="N44" s="11"/>
      <c r="Q44" s="16"/>
    </row>
    <row r="45" spans="1:17" x14ac:dyDescent="0.25">
      <c r="A45" s="3"/>
      <c r="B45" s="3"/>
      <c r="C45" s="4" t="s">
        <v>10</v>
      </c>
      <c r="D45" s="3">
        <v>6</v>
      </c>
      <c r="E45" s="3" t="s">
        <v>7</v>
      </c>
      <c r="F45" s="3">
        <v>1</v>
      </c>
      <c r="G45" s="3" t="s">
        <v>3</v>
      </c>
      <c r="H45" s="3">
        <v>1</v>
      </c>
      <c r="I45" s="3" t="s">
        <v>4</v>
      </c>
      <c r="J45" s="3">
        <f t="shared" ref="J45" si="14">D45*F45*H45</f>
        <v>6</v>
      </c>
      <c r="K45" s="3" t="s">
        <v>7</v>
      </c>
      <c r="L45" s="5">
        <v>40000</v>
      </c>
      <c r="M45" s="6">
        <f t="shared" ref="M45" si="15">J45*L45</f>
        <v>240000</v>
      </c>
      <c r="N45" s="11"/>
    </row>
    <row r="46" spans="1:17" ht="15.75" x14ac:dyDescent="0.25">
      <c r="A46" s="7">
        <v>9</v>
      </c>
      <c r="B46" s="8">
        <v>45821</v>
      </c>
      <c r="C46" s="9" t="s">
        <v>35</v>
      </c>
      <c r="D46" s="3"/>
      <c r="E46" s="3"/>
      <c r="F46" s="3"/>
      <c r="G46" s="3"/>
      <c r="H46" s="3"/>
      <c r="I46" s="3"/>
      <c r="J46" s="3"/>
      <c r="K46" s="3"/>
      <c r="L46" s="3"/>
      <c r="M46" s="1">
        <f>SUM(M47:M49)</f>
        <v>7284000</v>
      </c>
      <c r="N46" s="11"/>
    </row>
    <row r="47" spans="1:17" x14ac:dyDescent="0.25">
      <c r="A47" s="3"/>
      <c r="B47" s="3"/>
      <c r="C47" s="4" t="s">
        <v>1</v>
      </c>
      <c r="D47" s="3">
        <v>175</v>
      </c>
      <c r="E47" s="3" t="s">
        <v>2</v>
      </c>
      <c r="F47" s="3">
        <v>1</v>
      </c>
      <c r="G47" s="3" t="s">
        <v>3</v>
      </c>
      <c r="H47" s="3">
        <v>1</v>
      </c>
      <c r="I47" s="3" t="s">
        <v>4</v>
      </c>
      <c r="J47" s="3">
        <f>D47*F47*H47</f>
        <v>175</v>
      </c>
      <c r="K47" s="3" t="s">
        <v>5</v>
      </c>
      <c r="L47" s="5">
        <v>40000</v>
      </c>
      <c r="M47" s="6">
        <f>J47*L47</f>
        <v>7000000</v>
      </c>
      <c r="N47" s="11"/>
    </row>
    <row r="48" spans="1:17" x14ac:dyDescent="0.25">
      <c r="A48" s="3"/>
      <c r="B48" s="3"/>
      <c r="C48" s="4" t="s">
        <v>10</v>
      </c>
      <c r="D48" s="3">
        <v>6</v>
      </c>
      <c r="E48" s="3" t="s">
        <v>7</v>
      </c>
      <c r="F48" s="3">
        <v>1</v>
      </c>
      <c r="G48" s="3" t="s">
        <v>3</v>
      </c>
      <c r="H48" s="3">
        <v>1</v>
      </c>
      <c r="I48" s="3" t="s">
        <v>4</v>
      </c>
      <c r="J48" s="3">
        <f t="shared" ref="J48:J49" si="16">D48*F48*H48</f>
        <v>6</v>
      </c>
      <c r="K48" s="3" t="s">
        <v>7</v>
      </c>
      <c r="L48" s="5">
        <v>40000</v>
      </c>
      <c r="M48" s="6">
        <f t="shared" ref="M48:M49" si="17">J48*L48</f>
        <v>240000</v>
      </c>
      <c r="N48" s="11"/>
    </row>
    <row r="49" spans="1:14" x14ac:dyDescent="0.25">
      <c r="A49" s="3"/>
      <c r="B49" s="3"/>
      <c r="C49" s="4" t="s">
        <v>11</v>
      </c>
      <c r="D49" s="3">
        <v>2</v>
      </c>
      <c r="E49" s="3" t="s">
        <v>8</v>
      </c>
      <c r="F49" s="3">
        <v>1</v>
      </c>
      <c r="G49" s="3" t="s">
        <v>3</v>
      </c>
      <c r="H49" s="3">
        <v>1</v>
      </c>
      <c r="I49" s="3" t="s">
        <v>4</v>
      </c>
      <c r="J49" s="3">
        <f t="shared" si="16"/>
        <v>2</v>
      </c>
      <c r="K49" s="3" t="s">
        <v>8</v>
      </c>
      <c r="L49" s="5">
        <v>22000</v>
      </c>
      <c r="M49" s="6">
        <f t="shared" si="17"/>
        <v>44000</v>
      </c>
      <c r="N49" s="11"/>
    </row>
    <row r="50" spans="1:14" ht="15.75" x14ac:dyDescent="0.25">
      <c r="A50" s="7">
        <v>10</v>
      </c>
      <c r="B50" s="8">
        <v>45831</v>
      </c>
      <c r="C50" s="9" t="s">
        <v>33</v>
      </c>
      <c r="D50" s="3"/>
      <c r="E50" s="3"/>
      <c r="F50" s="3"/>
      <c r="G50" s="3"/>
      <c r="H50" s="3"/>
      <c r="I50" s="3"/>
      <c r="J50" s="3"/>
      <c r="K50" s="3"/>
      <c r="L50" s="3"/>
      <c r="M50" s="1">
        <f>SUM(M51:M53)</f>
        <v>8262000</v>
      </c>
      <c r="N50" s="11"/>
    </row>
    <row r="51" spans="1:14" x14ac:dyDescent="0.25">
      <c r="A51" s="3"/>
      <c r="B51" s="3"/>
      <c r="C51" s="4" t="s">
        <v>1</v>
      </c>
      <c r="D51" s="3">
        <v>200</v>
      </c>
      <c r="E51" s="3" t="s">
        <v>2</v>
      </c>
      <c r="F51" s="3">
        <v>1</v>
      </c>
      <c r="G51" s="3" t="s">
        <v>3</v>
      </c>
      <c r="H51" s="3">
        <v>1</v>
      </c>
      <c r="I51" s="3" t="s">
        <v>4</v>
      </c>
      <c r="J51" s="3">
        <f>D51*F51*H51</f>
        <v>200</v>
      </c>
      <c r="K51" s="3" t="s">
        <v>5</v>
      </c>
      <c r="L51" s="5">
        <v>40000</v>
      </c>
      <c r="M51" s="6">
        <f>J51*L51</f>
        <v>8000000</v>
      </c>
      <c r="N51" s="11"/>
    </row>
    <row r="52" spans="1:14" x14ac:dyDescent="0.25">
      <c r="A52" s="3"/>
      <c r="B52" s="3"/>
      <c r="C52" s="4" t="s">
        <v>10</v>
      </c>
      <c r="D52" s="3">
        <v>6</v>
      </c>
      <c r="E52" s="3" t="s">
        <v>7</v>
      </c>
      <c r="F52" s="3">
        <v>1</v>
      </c>
      <c r="G52" s="3" t="s">
        <v>3</v>
      </c>
      <c r="H52" s="3">
        <v>1</v>
      </c>
      <c r="I52" s="3" t="s">
        <v>4</v>
      </c>
      <c r="J52" s="3">
        <f t="shared" ref="J52:J53" si="18">D52*F52*H52</f>
        <v>6</v>
      </c>
      <c r="K52" s="3" t="s">
        <v>7</v>
      </c>
      <c r="L52" s="5">
        <v>40000</v>
      </c>
      <c r="M52" s="6">
        <f t="shared" ref="M52:M53" si="19">J52*L52</f>
        <v>240000</v>
      </c>
      <c r="N52" s="11"/>
    </row>
    <row r="53" spans="1:14" x14ac:dyDescent="0.25">
      <c r="A53" s="3"/>
      <c r="B53" s="3"/>
      <c r="C53" s="4" t="s">
        <v>11</v>
      </c>
      <c r="D53" s="3">
        <v>1</v>
      </c>
      <c r="E53" s="3" t="s">
        <v>8</v>
      </c>
      <c r="F53" s="3">
        <v>1</v>
      </c>
      <c r="G53" s="3" t="s">
        <v>3</v>
      </c>
      <c r="H53" s="3">
        <v>1</v>
      </c>
      <c r="I53" s="3" t="s">
        <v>4</v>
      </c>
      <c r="J53" s="3">
        <f t="shared" si="18"/>
        <v>1</v>
      </c>
      <c r="K53" s="3" t="s">
        <v>8</v>
      </c>
      <c r="L53" s="5">
        <v>22000</v>
      </c>
      <c r="M53" s="6">
        <f t="shared" si="19"/>
        <v>22000</v>
      </c>
      <c r="N53" s="11"/>
    </row>
    <row r="54" spans="1:14" ht="15.75" x14ac:dyDescent="0.25">
      <c r="A54" s="19">
        <v>11</v>
      </c>
      <c r="B54" s="20">
        <v>45861</v>
      </c>
      <c r="C54" s="21" t="s">
        <v>36</v>
      </c>
      <c r="D54" s="11"/>
      <c r="E54" s="11"/>
      <c r="F54" s="11"/>
      <c r="G54" s="11"/>
      <c r="H54" s="11"/>
      <c r="I54" s="11"/>
      <c r="J54" s="11"/>
      <c r="K54" s="11"/>
      <c r="L54" s="11"/>
      <c r="M54" s="18">
        <f>SUM(M55:M57)</f>
        <v>6684000</v>
      </c>
    </row>
    <row r="55" spans="1:14" x14ac:dyDescent="0.25">
      <c r="A55" s="3"/>
      <c r="B55" s="3"/>
      <c r="C55" s="4" t="s">
        <v>1</v>
      </c>
      <c r="D55" s="3">
        <v>160</v>
      </c>
      <c r="E55" s="3" t="s">
        <v>2</v>
      </c>
      <c r="F55" s="3">
        <v>1</v>
      </c>
      <c r="G55" s="3" t="s">
        <v>3</v>
      </c>
      <c r="H55" s="3">
        <v>1</v>
      </c>
      <c r="I55" s="3" t="s">
        <v>4</v>
      </c>
      <c r="J55" s="3">
        <f>D55*F55*H55</f>
        <v>160</v>
      </c>
      <c r="K55" s="3" t="s">
        <v>5</v>
      </c>
      <c r="L55" s="5">
        <v>40000</v>
      </c>
      <c r="M55" s="6">
        <f>J55*L55</f>
        <v>6400000</v>
      </c>
      <c r="N55" s="11"/>
    </row>
    <row r="56" spans="1:14" x14ac:dyDescent="0.25">
      <c r="A56" s="3"/>
      <c r="B56" s="3"/>
      <c r="C56" s="4" t="s">
        <v>10</v>
      </c>
      <c r="D56" s="3">
        <v>6</v>
      </c>
      <c r="E56" s="3" t="s">
        <v>7</v>
      </c>
      <c r="F56" s="3">
        <v>1</v>
      </c>
      <c r="G56" s="3" t="s">
        <v>3</v>
      </c>
      <c r="H56" s="3">
        <v>1</v>
      </c>
      <c r="I56" s="3" t="s">
        <v>4</v>
      </c>
      <c r="J56" s="3">
        <f t="shared" ref="J56:J57" si="20">D56*F56*H56</f>
        <v>6</v>
      </c>
      <c r="K56" s="3" t="s">
        <v>7</v>
      </c>
      <c r="L56" s="5">
        <v>40000</v>
      </c>
      <c r="M56" s="6">
        <f t="shared" ref="M56:M57" si="21">J56*L56</f>
        <v>240000</v>
      </c>
      <c r="N56" s="11"/>
    </row>
    <row r="57" spans="1:14" x14ac:dyDescent="0.25">
      <c r="A57" s="3"/>
      <c r="B57" s="3"/>
      <c r="C57" s="4" t="s">
        <v>11</v>
      </c>
      <c r="D57" s="3">
        <v>2</v>
      </c>
      <c r="E57" s="3" t="s">
        <v>8</v>
      </c>
      <c r="F57" s="3">
        <v>1</v>
      </c>
      <c r="G57" s="3" t="s">
        <v>3</v>
      </c>
      <c r="H57" s="3">
        <v>1</v>
      </c>
      <c r="I57" s="3" t="s">
        <v>4</v>
      </c>
      <c r="J57" s="3">
        <f t="shared" si="20"/>
        <v>2</v>
      </c>
      <c r="K57" s="3" t="s">
        <v>8</v>
      </c>
      <c r="L57" s="5">
        <v>22000</v>
      </c>
      <c r="M57" s="6">
        <f t="shared" si="21"/>
        <v>44000</v>
      </c>
      <c r="N57" s="11"/>
    </row>
    <row r="58" spans="1:14" ht="15.75" x14ac:dyDescent="0.25">
      <c r="A58" s="3">
        <v>12</v>
      </c>
      <c r="B58" s="28">
        <v>45870</v>
      </c>
      <c r="C58" s="22" t="s">
        <v>37</v>
      </c>
      <c r="D58" s="3"/>
      <c r="E58" s="3"/>
      <c r="F58" s="3"/>
      <c r="G58" s="3"/>
      <c r="H58" s="3"/>
      <c r="I58" s="3"/>
      <c r="J58" s="3"/>
      <c r="K58" s="3"/>
      <c r="L58" s="5"/>
      <c r="M58" s="32">
        <f>SUM(M59:M61)</f>
        <v>7244000</v>
      </c>
    </row>
    <row r="59" spans="1:14" x14ac:dyDescent="0.25">
      <c r="A59" s="11"/>
      <c r="B59" s="11"/>
      <c r="C59" s="4" t="s">
        <v>1</v>
      </c>
      <c r="D59" s="27">
        <v>174</v>
      </c>
      <c r="E59" s="23" t="s">
        <v>2</v>
      </c>
      <c r="F59" s="23">
        <v>1</v>
      </c>
      <c r="G59" s="23" t="s">
        <v>38</v>
      </c>
      <c r="H59" s="23">
        <v>1</v>
      </c>
      <c r="I59" s="23" t="s">
        <v>4</v>
      </c>
      <c r="J59" s="24">
        <f>SUM(D59*F59*H59)</f>
        <v>174</v>
      </c>
      <c r="K59" s="23" t="s">
        <v>5</v>
      </c>
      <c r="L59" s="25">
        <v>40000</v>
      </c>
      <c r="M59" s="25">
        <f>J59*L59</f>
        <v>6960000</v>
      </c>
    </row>
    <row r="60" spans="1:14" x14ac:dyDescent="0.25">
      <c r="A60" s="11"/>
      <c r="B60" s="11"/>
      <c r="C60" s="4" t="s">
        <v>11</v>
      </c>
      <c r="D60" s="23">
        <v>2</v>
      </c>
      <c r="E60" s="23" t="s">
        <v>8</v>
      </c>
      <c r="F60" s="23">
        <v>1</v>
      </c>
      <c r="G60" s="23" t="s">
        <v>3</v>
      </c>
      <c r="H60" s="23">
        <v>1</v>
      </c>
      <c r="I60" s="23" t="s">
        <v>4</v>
      </c>
      <c r="J60" s="24">
        <f>SUM(D60*F60*H60)</f>
        <v>2</v>
      </c>
      <c r="K60" s="23" t="s">
        <v>8</v>
      </c>
      <c r="L60" s="25">
        <v>22000</v>
      </c>
      <c r="M60" s="25">
        <f t="shared" ref="M60" si="22">J60*L60</f>
        <v>44000</v>
      </c>
    </row>
    <row r="61" spans="1:14" x14ac:dyDescent="0.25">
      <c r="A61" s="11"/>
      <c r="B61" s="11"/>
      <c r="C61" s="4" t="s">
        <v>10</v>
      </c>
      <c r="D61" s="23">
        <v>6</v>
      </c>
      <c r="E61" s="23" t="s">
        <v>7</v>
      </c>
      <c r="F61" s="23">
        <v>1</v>
      </c>
      <c r="G61" s="23" t="s">
        <v>3</v>
      </c>
      <c r="H61" s="23">
        <v>1</v>
      </c>
      <c r="I61" s="23" t="s">
        <v>4</v>
      </c>
      <c r="J61" s="24">
        <f>SUM(D61*F61*H61)</f>
        <v>6</v>
      </c>
      <c r="K61" s="23" t="s">
        <v>7</v>
      </c>
      <c r="L61" s="25">
        <v>40000</v>
      </c>
      <c r="M61" s="25">
        <f>J61*L61</f>
        <v>240000</v>
      </c>
    </row>
    <row r="62" spans="1:14" ht="15.75" x14ac:dyDescent="0.25">
      <c r="A62" s="19">
        <v>13</v>
      </c>
      <c r="B62" s="11" t="s">
        <v>45</v>
      </c>
      <c r="C62" s="22" t="s">
        <v>39</v>
      </c>
      <c r="D62" s="11"/>
      <c r="E62" s="11"/>
      <c r="F62" s="11"/>
      <c r="G62" s="11"/>
      <c r="H62" s="11"/>
      <c r="I62" s="11"/>
      <c r="J62" s="11"/>
      <c r="K62" s="11"/>
      <c r="L62" s="11"/>
      <c r="M62" s="31">
        <f>SUM(M63:M67)</f>
        <v>16738000</v>
      </c>
    </row>
    <row r="63" spans="1:14" ht="15.75" x14ac:dyDescent="0.25">
      <c r="A63" s="11"/>
      <c r="B63" s="11"/>
      <c r="C63" s="26" t="s">
        <v>40</v>
      </c>
      <c r="D63" s="27">
        <v>200</v>
      </c>
      <c r="E63" s="23" t="s">
        <v>2</v>
      </c>
      <c r="F63" s="23">
        <v>2</v>
      </c>
      <c r="G63" s="23" t="s">
        <v>38</v>
      </c>
      <c r="H63" s="23">
        <v>1</v>
      </c>
      <c r="I63" s="23" t="s">
        <v>4</v>
      </c>
      <c r="J63" s="23">
        <f t="shared" ref="J63" si="23">SUM(D63*F63*H63)</f>
        <v>400</v>
      </c>
      <c r="K63" s="23" t="s">
        <v>5</v>
      </c>
      <c r="L63" s="25">
        <v>40000</v>
      </c>
      <c r="M63" s="29">
        <f>J63*L63</f>
        <v>16000000</v>
      </c>
    </row>
    <row r="64" spans="1:14" ht="15.75" x14ac:dyDescent="0.25">
      <c r="A64" s="11"/>
      <c r="B64" s="11"/>
      <c r="C64" s="26" t="s">
        <v>41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13" ht="15.75" x14ac:dyDescent="0.25">
      <c r="A65" s="11"/>
      <c r="B65" s="11"/>
      <c r="C65" s="26" t="s">
        <v>42</v>
      </c>
      <c r="D65" s="23">
        <v>2</v>
      </c>
      <c r="E65" s="23" t="s">
        <v>8</v>
      </c>
      <c r="F65" s="23">
        <v>2</v>
      </c>
      <c r="G65" s="23" t="s">
        <v>3</v>
      </c>
      <c r="H65" s="23">
        <v>1</v>
      </c>
      <c r="I65" s="23" t="s">
        <v>4</v>
      </c>
      <c r="J65" s="23">
        <f>SUM(D65*F65*H65)</f>
        <v>4</v>
      </c>
      <c r="K65" s="23" t="s">
        <v>8</v>
      </c>
      <c r="L65" s="25">
        <v>22000</v>
      </c>
      <c r="M65" s="29">
        <f t="shared" ref="M65" si="24">J65*L65</f>
        <v>88000</v>
      </c>
    </row>
    <row r="66" spans="1:13" ht="15.75" x14ac:dyDescent="0.25">
      <c r="A66" s="11"/>
      <c r="B66" s="11"/>
      <c r="C66" s="26" t="s">
        <v>43</v>
      </c>
      <c r="D66" s="23">
        <v>17</v>
      </c>
      <c r="E66" s="23" t="s">
        <v>2</v>
      </c>
      <c r="F66" s="23">
        <v>1</v>
      </c>
      <c r="G66" s="23" t="s">
        <v>3</v>
      </c>
      <c r="H66" s="23">
        <v>1</v>
      </c>
      <c r="I66" s="23" t="s">
        <v>4</v>
      </c>
      <c r="J66" s="23">
        <f>D66*F66*H66</f>
        <v>17</v>
      </c>
      <c r="K66" s="23" t="s">
        <v>8</v>
      </c>
      <c r="L66" s="25">
        <v>10000</v>
      </c>
      <c r="M66" s="29">
        <f>J66*L66</f>
        <v>170000</v>
      </c>
    </row>
    <row r="67" spans="1:13" ht="15.75" x14ac:dyDescent="0.25">
      <c r="A67" s="11"/>
      <c r="B67" s="11"/>
      <c r="C67" s="26" t="s">
        <v>44</v>
      </c>
      <c r="D67" s="23">
        <v>6</v>
      </c>
      <c r="E67" s="23" t="s">
        <v>7</v>
      </c>
      <c r="F67" s="23">
        <v>2</v>
      </c>
      <c r="G67" s="23" t="s">
        <v>3</v>
      </c>
      <c r="H67" s="23">
        <v>1</v>
      </c>
      <c r="I67" s="23" t="s">
        <v>4</v>
      </c>
      <c r="J67" s="23">
        <f>SUM(D67*F67*H67)</f>
        <v>12</v>
      </c>
      <c r="K67" s="23" t="s">
        <v>7</v>
      </c>
      <c r="L67" s="25">
        <v>40000</v>
      </c>
      <c r="M67" s="29">
        <f>J67*L67</f>
        <v>480000</v>
      </c>
    </row>
    <row r="68" spans="1:13" ht="15.75" x14ac:dyDescent="0.25">
      <c r="A68" s="19">
        <v>14</v>
      </c>
      <c r="B68" s="30">
        <v>45873</v>
      </c>
      <c r="C68" s="26" t="s">
        <v>46</v>
      </c>
      <c r="D68" s="11"/>
      <c r="E68" s="11"/>
      <c r="F68" s="11"/>
      <c r="G68" s="11"/>
      <c r="H68" s="11"/>
      <c r="I68" s="11"/>
      <c r="J68" s="11"/>
      <c r="K68" s="11"/>
      <c r="L68" s="11"/>
      <c r="M68" s="31">
        <f>SUM(M69:M71)</f>
        <v>8284000</v>
      </c>
    </row>
    <row r="69" spans="1:13" x14ac:dyDescent="0.25">
      <c r="A69" s="11"/>
      <c r="B69" s="11"/>
      <c r="C69" s="4" t="s">
        <v>1</v>
      </c>
      <c r="D69" s="23">
        <v>200</v>
      </c>
      <c r="E69" s="23" t="s">
        <v>2</v>
      </c>
      <c r="F69" s="23">
        <v>1</v>
      </c>
      <c r="G69" s="23" t="s">
        <v>3</v>
      </c>
      <c r="H69" s="23">
        <v>1</v>
      </c>
      <c r="I69" s="23" t="s">
        <v>4</v>
      </c>
      <c r="J69" s="23">
        <f t="shared" ref="J69" si="25">SUM(D69*F69*H69)</f>
        <v>200</v>
      </c>
      <c r="K69" s="23" t="s">
        <v>50</v>
      </c>
      <c r="L69" s="25">
        <v>40000</v>
      </c>
      <c r="M69" s="29">
        <f>J69*L69</f>
        <v>8000000</v>
      </c>
    </row>
    <row r="70" spans="1:13" x14ac:dyDescent="0.25">
      <c r="A70" s="11"/>
      <c r="B70" s="11"/>
      <c r="C70" s="4" t="s">
        <v>11</v>
      </c>
      <c r="D70" s="23">
        <v>2</v>
      </c>
      <c r="E70" s="23" t="s">
        <v>8</v>
      </c>
      <c r="F70" s="23">
        <v>1</v>
      </c>
      <c r="G70" s="23" t="s">
        <v>3</v>
      </c>
      <c r="H70" s="23">
        <v>1</v>
      </c>
      <c r="I70" s="23" t="s">
        <v>4</v>
      </c>
      <c r="J70" s="23">
        <f>SUM(D70*F70*H70)</f>
        <v>2</v>
      </c>
      <c r="K70" s="23" t="s">
        <v>8</v>
      </c>
      <c r="L70" s="25">
        <v>22000</v>
      </c>
      <c r="M70" s="29">
        <f t="shared" ref="M70" si="26">J70*L70</f>
        <v>44000</v>
      </c>
    </row>
    <row r="71" spans="1:13" x14ac:dyDescent="0.25">
      <c r="A71" s="11"/>
      <c r="B71" s="11"/>
      <c r="C71" s="4" t="s">
        <v>10</v>
      </c>
      <c r="D71" s="23">
        <v>6</v>
      </c>
      <c r="E71" s="23" t="s">
        <v>7</v>
      </c>
      <c r="F71" s="23">
        <v>1</v>
      </c>
      <c r="G71" s="23" t="s">
        <v>3</v>
      </c>
      <c r="H71" s="23">
        <v>1</v>
      </c>
      <c r="I71" s="23" t="s">
        <v>4</v>
      </c>
      <c r="J71" s="23">
        <f>SUM(D71*F71*H71)</f>
        <v>6</v>
      </c>
      <c r="K71" s="23" t="s">
        <v>7</v>
      </c>
      <c r="L71" s="25">
        <v>40000</v>
      </c>
      <c r="M71" s="29">
        <f>J71*L71</f>
        <v>240000</v>
      </c>
    </row>
    <row r="72" spans="1:13" ht="15.75" x14ac:dyDescent="0.25">
      <c r="A72" s="19">
        <v>15</v>
      </c>
      <c r="B72" s="30">
        <v>45874</v>
      </c>
      <c r="C72" s="22" t="s">
        <v>47</v>
      </c>
      <c r="D72" s="11"/>
      <c r="E72" s="11"/>
      <c r="F72" s="11"/>
      <c r="G72" s="11"/>
      <c r="H72" s="11"/>
      <c r="I72" s="11"/>
      <c r="J72" s="11"/>
      <c r="K72" s="11"/>
      <c r="M72" s="33">
        <f>SUM(M73:M75)</f>
        <v>7328000</v>
      </c>
    </row>
    <row r="73" spans="1:13" x14ac:dyDescent="0.25">
      <c r="A73" s="19"/>
      <c r="B73" s="11"/>
      <c r="C73" s="4" t="s">
        <v>1</v>
      </c>
      <c r="D73" s="23">
        <v>175</v>
      </c>
      <c r="E73" s="23" t="s">
        <v>2</v>
      </c>
      <c r="F73" s="23">
        <v>1</v>
      </c>
      <c r="G73" s="23" t="s">
        <v>3</v>
      </c>
      <c r="H73" s="23">
        <v>1</v>
      </c>
      <c r="I73" s="23" t="s">
        <v>4</v>
      </c>
      <c r="J73" s="23">
        <f>SUM(D73*F73*H73)</f>
        <v>175</v>
      </c>
      <c r="K73" s="23" t="s">
        <v>5</v>
      </c>
      <c r="L73" s="25">
        <v>40000</v>
      </c>
      <c r="M73" s="29">
        <f>J73*L73</f>
        <v>7000000</v>
      </c>
    </row>
    <row r="74" spans="1:13" x14ac:dyDescent="0.25">
      <c r="A74" s="19"/>
      <c r="B74" s="11"/>
      <c r="C74" s="4" t="s">
        <v>11</v>
      </c>
      <c r="D74" s="23">
        <v>2</v>
      </c>
      <c r="E74" s="23" t="s">
        <v>8</v>
      </c>
      <c r="F74" s="23">
        <v>2</v>
      </c>
      <c r="G74" s="23" t="s">
        <v>3</v>
      </c>
      <c r="H74" s="23">
        <v>1</v>
      </c>
      <c r="I74" s="23" t="s">
        <v>4</v>
      </c>
      <c r="J74" s="23">
        <f>SUM(D74*F74*H74)</f>
        <v>4</v>
      </c>
      <c r="K74" s="23" t="s">
        <v>8</v>
      </c>
      <c r="L74" s="25">
        <v>22000</v>
      </c>
      <c r="M74" s="29">
        <f t="shared" ref="M74" si="27">J74*L74</f>
        <v>88000</v>
      </c>
    </row>
    <row r="75" spans="1:13" x14ac:dyDescent="0.25">
      <c r="A75" s="19"/>
      <c r="B75" s="11"/>
      <c r="C75" s="4" t="s">
        <v>10</v>
      </c>
      <c r="D75" s="23">
        <v>6</v>
      </c>
      <c r="E75" s="23" t="s">
        <v>7</v>
      </c>
      <c r="F75" s="23">
        <v>1</v>
      </c>
      <c r="G75" s="23" t="s">
        <v>3</v>
      </c>
      <c r="H75" s="23">
        <v>1</v>
      </c>
      <c r="I75" s="23" t="s">
        <v>4</v>
      </c>
      <c r="J75" s="23">
        <f>SUM(D75*F75*H75)</f>
        <v>6</v>
      </c>
      <c r="K75" s="23" t="s">
        <v>7</v>
      </c>
      <c r="L75" s="25">
        <v>40000</v>
      </c>
      <c r="M75" s="29">
        <f>J75*L75</f>
        <v>240000</v>
      </c>
    </row>
    <row r="76" spans="1:13" ht="15.75" x14ac:dyDescent="0.25">
      <c r="A76" s="19">
        <v>16</v>
      </c>
      <c r="B76" s="30">
        <v>45874</v>
      </c>
      <c r="C76" s="22" t="s">
        <v>48</v>
      </c>
      <c r="D76" s="11"/>
      <c r="E76" s="11"/>
      <c r="F76" s="11"/>
      <c r="G76" s="11"/>
      <c r="H76" s="11"/>
      <c r="I76" s="11"/>
      <c r="J76" s="11"/>
      <c r="K76" s="11"/>
      <c r="M76" s="33">
        <f>SUM(M77:M79)</f>
        <v>6648000</v>
      </c>
    </row>
    <row r="77" spans="1:13" x14ac:dyDescent="0.25">
      <c r="A77" s="19"/>
      <c r="B77" s="11"/>
      <c r="C77" s="4" t="s">
        <v>1</v>
      </c>
      <c r="D77" s="23">
        <v>158</v>
      </c>
      <c r="E77" s="23" t="s">
        <v>2</v>
      </c>
      <c r="F77" s="23">
        <v>1</v>
      </c>
      <c r="G77" s="23" t="s">
        <v>3</v>
      </c>
      <c r="H77" s="23">
        <v>1</v>
      </c>
      <c r="I77" s="23" t="s">
        <v>4</v>
      </c>
      <c r="J77" s="23">
        <f>SUM(D77*F77*H77)</f>
        <v>158</v>
      </c>
      <c r="K77" s="23" t="s">
        <v>5</v>
      </c>
      <c r="L77" s="25">
        <v>40000</v>
      </c>
      <c r="M77" s="29">
        <f>J77*L77</f>
        <v>6320000</v>
      </c>
    </row>
    <row r="78" spans="1:13" x14ac:dyDescent="0.25">
      <c r="A78" s="19"/>
      <c r="B78" s="11"/>
      <c r="C78" s="4" t="s">
        <v>11</v>
      </c>
      <c r="D78" s="23">
        <v>2</v>
      </c>
      <c r="E78" s="23" t="s">
        <v>8</v>
      </c>
      <c r="F78" s="23">
        <v>2</v>
      </c>
      <c r="G78" s="23" t="s">
        <v>3</v>
      </c>
      <c r="H78" s="23">
        <v>1</v>
      </c>
      <c r="I78" s="23" t="s">
        <v>4</v>
      </c>
      <c r="J78" s="23">
        <f>SUM(D78*F78*H78)</f>
        <v>4</v>
      </c>
      <c r="K78" s="23" t="s">
        <v>8</v>
      </c>
      <c r="L78" s="25">
        <v>22000</v>
      </c>
      <c r="M78" s="29">
        <f t="shared" ref="M78" si="28">J78*L78</f>
        <v>88000</v>
      </c>
    </row>
    <row r="79" spans="1:13" x14ac:dyDescent="0.25">
      <c r="A79" s="19"/>
      <c r="B79" s="11"/>
      <c r="C79" s="4" t="s">
        <v>10</v>
      </c>
      <c r="D79" s="23">
        <v>6</v>
      </c>
      <c r="E79" s="23" t="s">
        <v>7</v>
      </c>
      <c r="F79" s="23">
        <v>1</v>
      </c>
      <c r="G79" s="23" t="s">
        <v>3</v>
      </c>
      <c r="H79" s="23">
        <v>1</v>
      </c>
      <c r="I79" s="23" t="s">
        <v>4</v>
      </c>
      <c r="J79" s="23">
        <f>SUM(D79*F79*H79)</f>
        <v>6</v>
      </c>
      <c r="K79" s="23" t="s">
        <v>7</v>
      </c>
      <c r="L79" s="25">
        <v>40000</v>
      </c>
      <c r="M79" s="29">
        <f>J79*L79</f>
        <v>240000</v>
      </c>
    </row>
    <row r="80" spans="1:13" ht="15.75" x14ac:dyDescent="0.25">
      <c r="A80" s="19">
        <v>17</v>
      </c>
      <c r="B80" s="30">
        <v>45875</v>
      </c>
      <c r="C80" s="22" t="s">
        <v>49</v>
      </c>
      <c r="D80" s="11"/>
      <c r="E80" s="11"/>
      <c r="F80" s="11"/>
      <c r="G80" s="11"/>
      <c r="H80" s="11"/>
      <c r="I80" s="11"/>
      <c r="J80" s="11"/>
      <c r="K80" s="11"/>
      <c r="M80" s="33">
        <f>SUM(M81:M83)</f>
        <v>6328000</v>
      </c>
    </row>
    <row r="81" spans="1:17" x14ac:dyDescent="0.25">
      <c r="A81" s="11"/>
      <c r="B81" s="11"/>
      <c r="C81" s="4" t="s">
        <v>1</v>
      </c>
      <c r="D81" s="23">
        <v>150</v>
      </c>
      <c r="E81" s="23" t="s">
        <v>2</v>
      </c>
      <c r="F81" s="23">
        <v>1</v>
      </c>
      <c r="G81" s="23" t="s">
        <v>3</v>
      </c>
      <c r="H81" s="23">
        <v>1</v>
      </c>
      <c r="I81" s="23" t="s">
        <v>4</v>
      </c>
      <c r="J81" s="23">
        <f>SUM(D81*F81*H81)</f>
        <v>150</v>
      </c>
      <c r="K81" s="23" t="s">
        <v>5</v>
      </c>
      <c r="L81" s="25">
        <v>40000</v>
      </c>
      <c r="M81" s="29">
        <f>J81*L81</f>
        <v>6000000</v>
      </c>
    </row>
    <row r="82" spans="1:17" x14ac:dyDescent="0.25">
      <c r="A82" s="11"/>
      <c r="B82" s="11"/>
      <c r="C82" s="4" t="s">
        <v>11</v>
      </c>
      <c r="D82" s="23">
        <v>2</v>
      </c>
      <c r="E82" s="23" t="s">
        <v>8</v>
      </c>
      <c r="F82" s="23">
        <v>2</v>
      </c>
      <c r="G82" s="23" t="s">
        <v>3</v>
      </c>
      <c r="H82" s="23">
        <v>1</v>
      </c>
      <c r="I82" s="23" t="s">
        <v>4</v>
      </c>
      <c r="J82" s="23">
        <f>SUM(D82*F82*H82)</f>
        <v>4</v>
      </c>
      <c r="K82" s="23" t="s">
        <v>8</v>
      </c>
      <c r="L82" s="25">
        <v>22000</v>
      </c>
      <c r="M82" s="29">
        <f t="shared" ref="M82" si="29">J82*L82</f>
        <v>88000</v>
      </c>
    </row>
    <row r="83" spans="1:17" x14ac:dyDescent="0.25">
      <c r="A83" s="11"/>
      <c r="B83" s="11"/>
      <c r="C83" s="4" t="s">
        <v>10</v>
      </c>
      <c r="D83" s="23">
        <v>6</v>
      </c>
      <c r="E83" s="23" t="s">
        <v>7</v>
      </c>
      <c r="F83" s="23">
        <v>1</v>
      </c>
      <c r="G83" s="23" t="s">
        <v>3</v>
      </c>
      <c r="H83" s="23">
        <v>1</v>
      </c>
      <c r="I83" s="23" t="s">
        <v>4</v>
      </c>
      <c r="J83" s="23">
        <f>SUM(D83*F83*H83)</f>
        <v>6</v>
      </c>
      <c r="K83" s="23" t="s">
        <v>7</v>
      </c>
      <c r="L83" s="25">
        <v>40000</v>
      </c>
      <c r="M83" s="29">
        <f>J83*L83</f>
        <v>240000</v>
      </c>
    </row>
    <row r="84" spans="1:17" ht="15.75" x14ac:dyDescent="0.25">
      <c r="A84" s="7">
        <v>18</v>
      </c>
      <c r="B84" s="8">
        <v>45883</v>
      </c>
      <c r="C84" s="9" t="s">
        <v>51</v>
      </c>
      <c r="D84" s="3"/>
      <c r="E84" s="3"/>
      <c r="F84" s="3"/>
      <c r="G84" s="3"/>
      <c r="H84" s="3"/>
      <c r="I84" s="3"/>
      <c r="J84" s="3"/>
      <c r="K84" s="3"/>
      <c r="L84" s="3"/>
      <c r="M84" s="1">
        <f>SUM(M85:M86)</f>
        <v>2240000</v>
      </c>
      <c r="O84" s="16"/>
    </row>
    <row r="85" spans="1:17" x14ac:dyDescent="0.25">
      <c r="A85" s="3"/>
      <c r="B85" s="3"/>
      <c r="C85" s="4" t="s">
        <v>1</v>
      </c>
      <c r="D85" s="3">
        <v>50</v>
      </c>
      <c r="E85" s="3" t="s">
        <v>2</v>
      </c>
      <c r="F85" s="3">
        <v>1</v>
      </c>
      <c r="G85" s="3" t="s">
        <v>3</v>
      </c>
      <c r="H85" s="3">
        <v>1</v>
      </c>
      <c r="I85" s="3" t="s">
        <v>4</v>
      </c>
      <c r="J85" s="3">
        <f>D85*F85*H85</f>
        <v>50</v>
      </c>
      <c r="K85" s="3" t="s">
        <v>5</v>
      </c>
      <c r="L85" s="5">
        <v>40000</v>
      </c>
      <c r="M85" s="6">
        <f>J85*L85</f>
        <v>2000000</v>
      </c>
      <c r="Q85" s="16"/>
    </row>
    <row r="86" spans="1:17" x14ac:dyDescent="0.25">
      <c r="A86" s="3"/>
      <c r="B86" s="3"/>
      <c r="C86" s="4" t="s">
        <v>10</v>
      </c>
      <c r="D86" s="3">
        <v>6</v>
      </c>
      <c r="E86" s="3" t="s">
        <v>7</v>
      </c>
      <c r="F86" s="3">
        <v>1</v>
      </c>
      <c r="G86" s="3" t="s">
        <v>3</v>
      </c>
      <c r="H86" s="3">
        <v>1</v>
      </c>
      <c r="I86" s="3" t="s">
        <v>4</v>
      </c>
      <c r="J86" s="3">
        <f t="shared" ref="J86" si="30">D86*F86*H86</f>
        <v>6</v>
      </c>
      <c r="K86" s="3" t="s">
        <v>7</v>
      </c>
      <c r="L86" s="5">
        <v>40000</v>
      </c>
      <c r="M86" s="6">
        <f t="shared" ref="M86" si="31">J86*L86</f>
        <v>240000</v>
      </c>
    </row>
    <row r="87" spans="1:17" ht="15.75" x14ac:dyDescent="0.25">
      <c r="A87" s="19">
        <v>19</v>
      </c>
      <c r="B87" s="30">
        <v>45916</v>
      </c>
      <c r="C87" s="26" t="s">
        <v>52</v>
      </c>
      <c r="D87" s="11"/>
      <c r="E87" s="11"/>
      <c r="F87" s="11"/>
      <c r="G87" s="11"/>
      <c r="H87" s="11"/>
      <c r="I87" s="11"/>
      <c r="J87" s="11"/>
      <c r="K87" s="11"/>
      <c r="L87" s="11"/>
      <c r="M87" s="31">
        <f>SUM(M88:M90)</f>
        <v>8284000</v>
      </c>
    </row>
    <row r="88" spans="1:17" x14ac:dyDescent="0.25">
      <c r="A88" s="11"/>
      <c r="B88" s="11"/>
      <c r="C88" s="4" t="s">
        <v>1</v>
      </c>
      <c r="D88" s="23">
        <v>200</v>
      </c>
      <c r="E88" s="23" t="s">
        <v>2</v>
      </c>
      <c r="F88" s="23">
        <v>1</v>
      </c>
      <c r="G88" s="23" t="s">
        <v>3</v>
      </c>
      <c r="H88" s="23">
        <v>1</v>
      </c>
      <c r="I88" s="23" t="s">
        <v>4</v>
      </c>
      <c r="J88" s="23">
        <f t="shared" ref="J88" si="32">SUM(D88*F88*H88)</f>
        <v>200</v>
      </c>
      <c r="K88" s="23" t="s">
        <v>50</v>
      </c>
      <c r="L88" s="25">
        <v>40000</v>
      </c>
      <c r="M88" s="29">
        <f>J88*L88</f>
        <v>8000000</v>
      </c>
    </row>
    <row r="89" spans="1:17" x14ac:dyDescent="0.25">
      <c r="A89" s="11"/>
      <c r="B89" s="11"/>
      <c r="C89" s="4" t="s">
        <v>11</v>
      </c>
      <c r="D89" s="23">
        <v>2</v>
      </c>
      <c r="E89" s="23" t="s">
        <v>8</v>
      </c>
      <c r="F89" s="23">
        <v>1</v>
      </c>
      <c r="G89" s="23" t="s">
        <v>3</v>
      </c>
      <c r="H89" s="23">
        <v>1</v>
      </c>
      <c r="I89" s="23" t="s">
        <v>4</v>
      </c>
      <c r="J89" s="23">
        <f>SUM(D89*F89*H89)</f>
        <v>2</v>
      </c>
      <c r="K89" s="23" t="s">
        <v>8</v>
      </c>
      <c r="L89" s="25">
        <v>22000</v>
      </c>
      <c r="M89" s="29">
        <f t="shared" ref="M89" si="33">J89*L89</f>
        <v>44000</v>
      </c>
    </row>
    <row r="90" spans="1:17" x14ac:dyDescent="0.25">
      <c r="A90" s="11"/>
      <c r="B90" s="11"/>
      <c r="C90" s="4" t="s">
        <v>10</v>
      </c>
      <c r="D90" s="23">
        <v>6</v>
      </c>
      <c r="E90" s="23" t="s">
        <v>7</v>
      </c>
      <c r="F90" s="23">
        <v>1</v>
      </c>
      <c r="G90" s="23" t="s">
        <v>3</v>
      </c>
      <c r="H90" s="23">
        <v>1</v>
      </c>
      <c r="I90" s="23" t="s">
        <v>4</v>
      </c>
      <c r="J90" s="23">
        <f>SUM(D90*F90*H90)</f>
        <v>6</v>
      </c>
      <c r="K90" s="23" t="s">
        <v>7</v>
      </c>
      <c r="L90" s="25">
        <v>40000</v>
      </c>
      <c r="M90" s="29">
        <f>J90*L90</f>
        <v>240000</v>
      </c>
    </row>
    <row r="91" spans="1:17" ht="15.75" x14ac:dyDescent="0.25">
      <c r="A91" s="19">
        <v>20</v>
      </c>
      <c r="B91" s="30">
        <v>45917</v>
      </c>
      <c r="C91" s="22" t="s">
        <v>46</v>
      </c>
      <c r="D91" s="11"/>
      <c r="E91" s="11"/>
      <c r="F91" s="11"/>
      <c r="G91" s="11"/>
      <c r="H91" s="11"/>
      <c r="I91" s="11"/>
      <c r="J91" s="11"/>
      <c r="K91" s="11"/>
      <c r="L91" s="11"/>
      <c r="M91" s="31">
        <f>SUM(M92:M94)</f>
        <v>8284000</v>
      </c>
    </row>
    <row r="92" spans="1:17" x14ac:dyDescent="0.25">
      <c r="A92" s="11"/>
      <c r="B92" s="11"/>
      <c r="C92" s="4" t="s">
        <v>1</v>
      </c>
      <c r="D92" s="23">
        <v>200</v>
      </c>
      <c r="E92" s="23" t="s">
        <v>2</v>
      </c>
      <c r="F92" s="23">
        <v>1</v>
      </c>
      <c r="G92" s="23" t="s">
        <v>3</v>
      </c>
      <c r="H92" s="23">
        <v>1</v>
      </c>
      <c r="I92" s="23" t="s">
        <v>4</v>
      </c>
      <c r="J92" s="23">
        <f t="shared" ref="J92" si="34">SUM(D92*F92*H92)</f>
        <v>200</v>
      </c>
      <c r="K92" s="23" t="s">
        <v>50</v>
      </c>
      <c r="L92" s="25">
        <v>40000</v>
      </c>
      <c r="M92" s="29">
        <f>J92*L92</f>
        <v>8000000</v>
      </c>
    </row>
    <row r="93" spans="1:17" x14ac:dyDescent="0.25">
      <c r="A93" s="11"/>
      <c r="B93" s="11"/>
      <c r="C93" s="4" t="s">
        <v>11</v>
      </c>
      <c r="D93" s="23">
        <v>2</v>
      </c>
      <c r="E93" s="23" t="s">
        <v>8</v>
      </c>
      <c r="F93" s="23">
        <v>1</v>
      </c>
      <c r="G93" s="23" t="s">
        <v>3</v>
      </c>
      <c r="H93" s="23">
        <v>1</v>
      </c>
      <c r="I93" s="23" t="s">
        <v>4</v>
      </c>
      <c r="J93" s="23">
        <f>SUM(D93*F93*H93)</f>
        <v>2</v>
      </c>
      <c r="K93" s="23" t="s">
        <v>8</v>
      </c>
      <c r="L93" s="25">
        <v>22000</v>
      </c>
      <c r="M93" s="29">
        <f t="shared" ref="M93" si="35">J93*L93</f>
        <v>44000</v>
      </c>
    </row>
    <row r="94" spans="1:17" x14ac:dyDescent="0.25">
      <c r="A94" s="11"/>
      <c r="B94" s="11"/>
      <c r="C94" s="4" t="s">
        <v>10</v>
      </c>
      <c r="D94" s="23">
        <v>6</v>
      </c>
      <c r="E94" s="23" t="s">
        <v>7</v>
      </c>
      <c r="F94" s="23">
        <v>1</v>
      </c>
      <c r="G94" s="23" t="s">
        <v>3</v>
      </c>
      <c r="H94" s="23">
        <v>1</v>
      </c>
      <c r="I94" s="23" t="s">
        <v>4</v>
      </c>
      <c r="J94" s="23">
        <f>SUM(D94*F94*H94)</f>
        <v>6</v>
      </c>
      <c r="K94" s="23" t="s">
        <v>7</v>
      </c>
      <c r="L94" s="25">
        <v>40000</v>
      </c>
      <c r="M94" s="29">
        <f>J94*L94</f>
        <v>240000</v>
      </c>
    </row>
    <row r="95" spans="1:17" x14ac:dyDescent="0.25">
      <c r="A95" s="11"/>
      <c r="B95" s="11"/>
      <c r="C95" s="4"/>
      <c r="D95" s="23"/>
      <c r="E95" s="23"/>
      <c r="F95" s="23"/>
      <c r="G95" s="23"/>
      <c r="H95" s="23"/>
      <c r="I95" s="23"/>
      <c r="J95" s="23"/>
      <c r="K95" s="23"/>
      <c r="L95" s="25"/>
      <c r="M95" s="39">
        <f>SUM(M13,M18,M22,M27,M32,M35,M39,M43,M46,M50,M54,M58,M62,M68,M72,M76,M80,M84,M87,M91)</f>
        <v>140498000</v>
      </c>
    </row>
    <row r="97" spans="2:3" x14ac:dyDescent="0.25">
      <c r="B97" t="s">
        <v>58</v>
      </c>
      <c r="C97" s="16">
        <f>M11</f>
        <v>44363000</v>
      </c>
    </row>
    <row r="98" spans="2:3" x14ac:dyDescent="0.25">
      <c r="B98" t="s">
        <v>59</v>
      </c>
      <c r="C98" s="40">
        <f>M95</f>
        <v>140498000</v>
      </c>
    </row>
    <row r="99" spans="2:3" x14ac:dyDescent="0.25">
      <c r="B99" t="s">
        <v>60</v>
      </c>
      <c r="C99" s="16">
        <f>SUM(C97:C98)</f>
        <v>184861000</v>
      </c>
    </row>
  </sheetData>
  <mergeCells count="3">
    <mergeCell ref="C1:L1"/>
    <mergeCell ref="D12:K12"/>
    <mergeCell ref="D3:K3"/>
  </mergeCells>
  <pageMargins left="0.7" right="0.7" top="0.75" bottom="0.63" header="0.3" footer="0.3"/>
  <pageSetup paperSize="9" scale="8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Normal="100" workbookViewId="0">
      <selection activeCell="N17" sqref="N17"/>
    </sheetView>
  </sheetViews>
  <sheetFormatPr defaultRowHeight="15" x14ac:dyDescent="0.25"/>
  <cols>
    <col min="2" max="2" width="12.140625" customWidth="1"/>
    <col min="3" max="3" width="52.85546875" customWidth="1"/>
    <col min="4" max="4" width="5.85546875" customWidth="1"/>
    <col min="5" max="5" width="5" customWidth="1"/>
    <col min="6" max="6" width="4.28515625" customWidth="1"/>
    <col min="7" max="7" width="6.7109375" customWidth="1"/>
    <col min="8" max="8" width="4.5703125" customWidth="1"/>
    <col min="9" max="9" width="6.28515625" customWidth="1"/>
    <col min="10" max="10" width="5.5703125" customWidth="1"/>
    <col min="11" max="11" width="5.140625" customWidth="1"/>
    <col min="12" max="12" width="16.7109375" customWidth="1"/>
    <col min="13" max="13" width="13.5703125" customWidth="1"/>
    <col min="14" max="14" width="11.5703125" bestFit="1" customWidth="1"/>
  </cols>
  <sheetData>
    <row r="1" spans="1:13" x14ac:dyDescent="0.25">
      <c r="A1" s="2"/>
      <c r="B1" s="2"/>
      <c r="C1" s="34" t="s">
        <v>28</v>
      </c>
      <c r="D1" s="34"/>
      <c r="E1" s="34"/>
      <c r="F1" s="34"/>
      <c r="G1" s="34"/>
      <c r="H1" s="34"/>
      <c r="I1" s="34"/>
      <c r="J1" s="34"/>
      <c r="K1" s="34"/>
      <c r="L1" s="34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.75" x14ac:dyDescent="0.3">
      <c r="A3" s="12" t="s">
        <v>9</v>
      </c>
      <c r="B3" s="12" t="s">
        <v>12</v>
      </c>
      <c r="C3" s="12" t="s">
        <v>21</v>
      </c>
      <c r="D3" s="35" t="s">
        <v>15</v>
      </c>
      <c r="E3" s="36"/>
      <c r="F3" s="36"/>
      <c r="G3" s="36"/>
      <c r="H3" s="36"/>
      <c r="I3" s="36"/>
      <c r="J3" s="36"/>
      <c r="K3" s="37"/>
      <c r="L3" s="12" t="s">
        <v>14</v>
      </c>
      <c r="M3" s="12" t="s">
        <v>13</v>
      </c>
    </row>
    <row r="4" spans="1:13" ht="15.75" x14ac:dyDescent="0.25">
      <c r="A4" s="7">
        <v>1</v>
      </c>
      <c r="B4" s="8">
        <v>45700</v>
      </c>
      <c r="C4" s="9" t="s">
        <v>0</v>
      </c>
      <c r="D4" s="7"/>
      <c r="E4" s="7"/>
      <c r="F4" s="7"/>
      <c r="G4" s="9"/>
      <c r="H4" s="9"/>
      <c r="I4" s="9"/>
      <c r="J4" s="9"/>
      <c r="K4" s="9"/>
      <c r="L4" s="9"/>
      <c r="M4" s="1">
        <f>SUM(M5:M8)</f>
        <v>7684000</v>
      </c>
    </row>
    <row r="5" spans="1:13" x14ac:dyDescent="0.25">
      <c r="A5" s="3"/>
      <c r="B5" s="3"/>
      <c r="C5" s="4" t="s">
        <v>1</v>
      </c>
      <c r="D5" s="3">
        <v>100</v>
      </c>
      <c r="E5" s="3" t="s">
        <v>2</v>
      </c>
      <c r="F5" s="3">
        <v>1</v>
      </c>
      <c r="G5" s="3" t="s">
        <v>3</v>
      </c>
      <c r="H5" s="3">
        <v>1</v>
      </c>
      <c r="I5" s="3" t="s">
        <v>4</v>
      </c>
      <c r="J5" s="3">
        <f>D5*F5*H5</f>
        <v>100</v>
      </c>
      <c r="K5" s="3" t="s">
        <v>5</v>
      </c>
      <c r="L5" s="5">
        <v>40000</v>
      </c>
      <c r="M5" s="6">
        <f>J5*L5</f>
        <v>4000000</v>
      </c>
    </row>
    <row r="6" spans="1:13" x14ac:dyDescent="0.25">
      <c r="A6" s="3"/>
      <c r="B6" s="3"/>
      <c r="C6" s="4" t="s">
        <v>6</v>
      </c>
      <c r="D6" s="3">
        <v>100</v>
      </c>
      <c r="E6" s="3" t="s">
        <v>2</v>
      </c>
      <c r="F6" s="3">
        <v>2</v>
      </c>
      <c r="G6" s="3" t="s">
        <v>3</v>
      </c>
      <c r="H6" s="3">
        <v>1</v>
      </c>
      <c r="I6" s="3" t="s">
        <v>4</v>
      </c>
      <c r="J6" s="3">
        <f t="shared" ref="J6:J8" si="0">D6*F6*H6</f>
        <v>200</v>
      </c>
      <c r="K6" s="3" t="s">
        <v>5</v>
      </c>
      <c r="L6" s="5">
        <v>17000</v>
      </c>
      <c r="M6" s="6">
        <f t="shared" ref="M6:M8" si="1">J6*L6</f>
        <v>3400000</v>
      </c>
    </row>
    <row r="7" spans="1:13" x14ac:dyDescent="0.25">
      <c r="A7" s="3"/>
      <c r="B7" s="3"/>
      <c r="C7" s="4" t="s">
        <v>10</v>
      </c>
      <c r="D7" s="3">
        <v>6</v>
      </c>
      <c r="E7" s="3" t="s">
        <v>7</v>
      </c>
      <c r="F7" s="3">
        <v>1</v>
      </c>
      <c r="G7" s="3" t="s">
        <v>3</v>
      </c>
      <c r="H7" s="3">
        <v>1</v>
      </c>
      <c r="I7" s="3" t="s">
        <v>4</v>
      </c>
      <c r="J7" s="3">
        <f t="shared" si="0"/>
        <v>6</v>
      </c>
      <c r="K7" s="3" t="s">
        <v>7</v>
      </c>
      <c r="L7" s="5">
        <v>40000</v>
      </c>
      <c r="M7" s="6">
        <f t="shared" si="1"/>
        <v>240000</v>
      </c>
    </row>
    <row r="8" spans="1:13" ht="15.75" customHeight="1" x14ac:dyDescent="0.25">
      <c r="A8" s="3"/>
      <c r="B8" s="3"/>
      <c r="C8" s="4" t="s">
        <v>11</v>
      </c>
      <c r="D8" s="3">
        <v>2</v>
      </c>
      <c r="E8" s="3" t="s">
        <v>8</v>
      </c>
      <c r="F8" s="3">
        <v>1</v>
      </c>
      <c r="G8" s="3" t="s">
        <v>3</v>
      </c>
      <c r="H8" s="3">
        <v>1</v>
      </c>
      <c r="I8" s="3" t="s">
        <v>4</v>
      </c>
      <c r="J8" s="3">
        <f t="shared" si="0"/>
        <v>2</v>
      </c>
      <c r="K8" s="3" t="s">
        <v>8</v>
      </c>
      <c r="L8" s="5">
        <v>22000</v>
      </c>
      <c r="M8" s="6">
        <f t="shared" si="1"/>
        <v>44000</v>
      </c>
    </row>
    <row r="9" spans="1:13" ht="15.75" x14ac:dyDescent="0.25">
      <c r="A9" s="7">
        <v>2</v>
      </c>
      <c r="B9" s="8">
        <v>45708</v>
      </c>
      <c r="C9" s="9" t="s">
        <v>18</v>
      </c>
      <c r="D9" s="3"/>
      <c r="E9" s="3"/>
      <c r="F9" s="3"/>
      <c r="G9" s="3"/>
      <c r="H9" s="3"/>
      <c r="I9" s="3"/>
      <c r="J9" s="3"/>
      <c r="K9" s="3"/>
      <c r="L9" s="3"/>
      <c r="M9" s="1">
        <f>SUM(M10:M12)</f>
        <v>3090000</v>
      </c>
    </row>
    <row r="10" spans="1:13" x14ac:dyDescent="0.25">
      <c r="A10" s="3"/>
      <c r="B10" s="3"/>
      <c r="C10" s="4" t="s">
        <v>1</v>
      </c>
      <c r="D10" s="3">
        <v>50</v>
      </c>
      <c r="E10" s="3" t="s">
        <v>2</v>
      </c>
      <c r="F10" s="3">
        <v>1</v>
      </c>
      <c r="G10" s="3" t="s">
        <v>3</v>
      </c>
      <c r="H10" s="3">
        <v>1</v>
      </c>
      <c r="I10" s="3" t="s">
        <v>4</v>
      </c>
      <c r="J10" s="3">
        <f>D10*F10*H10</f>
        <v>50</v>
      </c>
      <c r="K10" s="3" t="s">
        <v>5</v>
      </c>
      <c r="L10" s="5">
        <v>40000</v>
      </c>
      <c r="M10" s="6">
        <f>J10*L10</f>
        <v>2000000</v>
      </c>
    </row>
    <row r="11" spans="1:13" x14ac:dyDescent="0.25">
      <c r="A11" s="3"/>
      <c r="B11" s="3"/>
      <c r="C11" s="4" t="s">
        <v>6</v>
      </c>
      <c r="D11" s="3">
        <v>50</v>
      </c>
      <c r="E11" s="3" t="s">
        <v>2</v>
      </c>
      <c r="F11" s="3">
        <v>1</v>
      </c>
      <c r="G11" s="3" t="s">
        <v>3</v>
      </c>
      <c r="H11" s="3">
        <v>1</v>
      </c>
      <c r="I11" s="3" t="s">
        <v>4</v>
      </c>
      <c r="J11" s="3">
        <f t="shared" ref="J11:J12" si="2">D11*F11*H11</f>
        <v>50</v>
      </c>
      <c r="K11" s="3" t="s">
        <v>5</v>
      </c>
      <c r="L11" s="5">
        <v>17000</v>
      </c>
      <c r="M11" s="6">
        <f t="shared" ref="M11:M12" si="3">J11*L11</f>
        <v>850000</v>
      </c>
    </row>
    <row r="12" spans="1:13" x14ac:dyDescent="0.25">
      <c r="A12" s="3"/>
      <c r="B12" s="3"/>
      <c r="C12" s="4" t="s">
        <v>10</v>
      </c>
      <c r="D12" s="3">
        <v>6</v>
      </c>
      <c r="E12" s="3" t="s">
        <v>7</v>
      </c>
      <c r="F12" s="3">
        <v>1</v>
      </c>
      <c r="G12" s="3" t="s">
        <v>3</v>
      </c>
      <c r="H12" s="3">
        <v>1</v>
      </c>
      <c r="I12" s="3" t="s">
        <v>4</v>
      </c>
      <c r="J12" s="3">
        <f t="shared" si="2"/>
        <v>6</v>
      </c>
      <c r="K12" s="3" t="s">
        <v>7</v>
      </c>
      <c r="L12" s="5">
        <v>40000</v>
      </c>
      <c r="M12" s="6">
        <f t="shared" si="3"/>
        <v>240000</v>
      </c>
    </row>
    <row r="13" spans="1:13" ht="15.75" x14ac:dyDescent="0.25">
      <c r="A13" s="7">
        <v>3</v>
      </c>
      <c r="B13" s="8">
        <v>45709</v>
      </c>
      <c r="C13" s="9" t="s">
        <v>19</v>
      </c>
      <c r="D13" s="3"/>
      <c r="E13" s="3"/>
      <c r="F13" s="3"/>
      <c r="G13" s="3"/>
      <c r="H13" s="3"/>
      <c r="I13" s="3"/>
      <c r="J13" s="3"/>
      <c r="K13" s="3"/>
      <c r="L13" s="3"/>
      <c r="M13" s="1">
        <f>SUM(M14:M17)</f>
        <v>5984000</v>
      </c>
    </row>
    <row r="14" spans="1:13" x14ac:dyDescent="0.25">
      <c r="A14" s="3"/>
      <c r="B14" s="3"/>
      <c r="C14" s="4" t="s">
        <v>1</v>
      </c>
      <c r="D14" s="3">
        <v>100</v>
      </c>
      <c r="E14" s="3" t="s">
        <v>2</v>
      </c>
      <c r="F14" s="3">
        <v>1</v>
      </c>
      <c r="G14" s="3" t="s">
        <v>3</v>
      </c>
      <c r="H14" s="3">
        <v>1</v>
      </c>
      <c r="I14" s="3" t="s">
        <v>4</v>
      </c>
      <c r="J14" s="3">
        <f>D14*F14*H14</f>
        <v>100</v>
      </c>
      <c r="K14" s="3" t="s">
        <v>5</v>
      </c>
      <c r="L14" s="5">
        <v>40000</v>
      </c>
      <c r="M14" s="6">
        <f>J14*L14</f>
        <v>4000000</v>
      </c>
    </row>
    <row r="15" spans="1:13" x14ac:dyDescent="0.25">
      <c r="A15" s="3"/>
      <c r="B15" s="3"/>
      <c r="C15" s="4" t="s">
        <v>6</v>
      </c>
      <c r="D15" s="3">
        <v>100</v>
      </c>
      <c r="E15" s="3" t="s">
        <v>2</v>
      </c>
      <c r="F15" s="3">
        <v>1</v>
      </c>
      <c r="G15" s="3" t="s">
        <v>3</v>
      </c>
      <c r="H15" s="3">
        <v>1</v>
      </c>
      <c r="I15" s="3" t="s">
        <v>4</v>
      </c>
      <c r="J15" s="3">
        <f t="shared" ref="J15:J17" si="4">D15*F15*H15</f>
        <v>100</v>
      </c>
      <c r="K15" s="3" t="s">
        <v>5</v>
      </c>
      <c r="L15" s="5">
        <v>17000</v>
      </c>
      <c r="M15" s="6">
        <f t="shared" ref="M15:M17" si="5">J15*L15</f>
        <v>1700000</v>
      </c>
    </row>
    <row r="16" spans="1:13" x14ac:dyDescent="0.25">
      <c r="A16" s="3"/>
      <c r="B16" s="3"/>
      <c r="C16" s="4" t="s">
        <v>10</v>
      </c>
      <c r="D16" s="3">
        <v>6</v>
      </c>
      <c r="E16" s="3" t="s">
        <v>7</v>
      </c>
      <c r="F16" s="3">
        <v>1</v>
      </c>
      <c r="G16" s="3" t="s">
        <v>3</v>
      </c>
      <c r="H16" s="3">
        <v>1</v>
      </c>
      <c r="I16" s="3" t="s">
        <v>4</v>
      </c>
      <c r="J16" s="3">
        <f t="shared" si="4"/>
        <v>6</v>
      </c>
      <c r="K16" s="3" t="s">
        <v>7</v>
      </c>
      <c r="L16" s="5">
        <v>40000</v>
      </c>
      <c r="M16" s="6">
        <f t="shared" si="5"/>
        <v>240000</v>
      </c>
    </row>
    <row r="17" spans="1:13" x14ac:dyDescent="0.25">
      <c r="A17" s="3"/>
      <c r="B17" s="3"/>
      <c r="C17" s="4" t="s">
        <v>11</v>
      </c>
      <c r="D17" s="3">
        <v>2</v>
      </c>
      <c r="E17" s="3" t="s">
        <v>8</v>
      </c>
      <c r="F17" s="3">
        <v>1</v>
      </c>
      <c r="G17" s="3" t="s">
        <v>3</v>
      </c>
      <c r="H17" s="3">
        <v>1</v>
      </c>
      <c r="I17" s="3" t="s">
        <v>4</v>
      </c>
      <c r="J17" s="3">
        <f t="shared" si="4"/>
        <v>2</v>
      </c>
      <c r="K17" s="3" t="s">
        <v>8</v>
      </c>
      <c r="L17" s="5">
        <v>22000</v>
      </c>
      <c r="M17" s="6">
        <f t="shared" si="5"/>
        <v>44000</v>
      </c>
    </row>
    <row r="18" spans="1:13" ht="15.75" x14ac:dyDescent="0.25">
      <c r="A18" s="7">
        <v>4</v>
      </c>
      <c r="B18" s="8">
        <v>45721</v>
      </c>
      <c r="C18" s="9" t="s">
        <v>23</v>
      </c>
      <c r="D18" s="3"/>
      <c r="E18" s="3"/>
      <c r="F18" s="3"/>
      <c r="G18" s="3"/>
      <c r="H18" s="3"/>
      <c r="I18" s="3"/>
      <c r="J18" s="3"/>
      <c r="K18" s="3"/>
      <c r="L18" s="3"/>
      <c r="M18" s="1">
        <f>SUM(M19:M22)</f>
        <v>11684000</v>
      </c>
    </row>
    <row r="19" spans="1:13" x14ac:dyDescent="0.25">
      <c r="A19" s="3"/>
      <c r="B19" s="3"/>
      <c r="C19" s="4" t="s">
        <v>1</v>
      </c>
      <c r="D19" s="3">
        <v>200</v>
      </c>
      <c r="E19" s="3" t="s">
        <v>2</v>
      </c>
      <c r="F19" s="3">
        <v>1</v>
      </c>
      <c r="G19" s="3" t="s">
        <v>3</v>
      </c>
      <c r="H19" s="3">
        <v>1</v>
      </c>
      <c r="I19" s="3" t="s">
        <v>4</v>
      </c>
      <c r="J19" s="3">
        <f>D19*F19*H19</f>
        <v>200</v>
      </c>
      <c r="K19" s="3" t="s">
        <v>5</v>
      </c>
      <c r="L19" s="5">
        <v>40000</v>
      </c>
      <c r="M19" s="6">
        <f>J19*L19</f>
        <v>8000000</v>
      </c>
    </row>
    <row r="20" spans="1:13" x14ac:dyDescent="0.25">
      <c r="A20" s="3"/>
      <c r="B20" s="3"/>
      <c r="C20" s="4" t="s">
        <v>6</v>
      </c>
      <c r="D20" s="3">
        <v>200</v>
      </c>
      <c r="E20" s="3" t="s">
        <v>2</v>
      </c>
      <c r="F20" s="3">
        <v>1</v>
      </c>
      <c r="G20" s="3" t="s">
        <v>3</v>
      </c>
      <c r="H20" s="3">
        <v>1</v>
      </c>
      <c r="I20" s="3" t="s">
        <v>4</v>
      </c>
      <c r="J20" s="3">
        <f t="shared" ref="J20:J22" si="6">D20*F20*H20</f>
        <v>200</v>
      </c>
      <c r="K20" s="3" t="s">
        <v>5</v>
      </c>
      <c r="L20" s="5">
        <v>17000</v>
      </c>
      <c r="M20" s="6">
        <f t="shared" ref="M20:M22" si="7">J20*L20</f>
        <v>3400000</v>
      </c>
    </row>
    <row r="21" spans="1:13" x14ac:dyDescent="0.25">
      <c r="A21" s="3"/>
      <c r="B21" s="3"/>
      <c r="C21" s="4" t="s">
        <v>10</v>
      </c>
      <c r="D21" s="3">
        <v>6</v>
      </c>
      <c r="E21" s="3" t="s">
        <v>7</v>
      </c>
      <c r="F21" s="3">
        <v>1</v>
      </c>
      <c r="G21" s="3" t="s">
        <v>3</v>
      </c>
      <c r="H21" s="3">
        <v>1</v>
      </c>
      <c r="I21" s="3" t="s">
        <v>4</v>
      </c>
      <c r="J21" s="3">
        <f t="shared" si="6"/>
        <v>6</v>
      </c>
      <c r="K21" s="3" t="s">
        <v>7</v>
      </c>
      <c r="L21" s="5">
        <v>40000</v>
      </c>
      <c r="M21" s="6">
        <f t="shared" si="7"/>
        <v>240000</v>
      </c>
    </row>
    <row r="22" spans="1:13" x14ac:dyDescent="0.25">
      <c r="A22" s="3"/>
      <c r="B22" s="3"/>
      <c r="C22" s="4" t="s">
        <v>11</v>
      </c>
      <c r="D22" s="3">
        <v>2</v>
      </c>
      <c r="E22" s="3" t="s">
        <v>8</v>
      </c>
      <c r="F22" s="3">
        <v>1</v>
      </c>
      <c r="G22" s="3" t="s">
        <v>3</v>
      </c>
      <c r="H22" s="3">
        <v>1</v>
      </c>
      <c r="I22" s="3" t="s">
        <v>4</v>
      </c>
      <c r="J22" s="3">
        <f t="shared" si="6"/>
        <v>2</v>
      </c>
      <c r="K22" s="3" t="s">
        <v>8</v>
      </c>
      <c r="L22" s="5">
        <v>22000</v>
      </c>
      <c r="M22" s="6">
        <f t="shared" si="7"/>
        <v>44000</v>
      </c>
    </row>
    <row r="23" spans="1:13" ht="15.75" x14ac:dyDescent="0.25">
      <c r="M23" s="13">
        <f>SUM(M4,M9,M13,M18)</f>
        <v>28442000</v>
      </c>
    </row>
    <row r="25" spans="1:13" ht="15.75" x14ac:dyDescent="0.25">
      <c r="K25" s="38" t="s">
        <v>24</v>
      </c>
      <c r="L25" s="38"/>
      <c r="M25" s="38"/>
    </row>
    <row r="26" spans="1:13" ht="15.75" x14ac:dyDescent="0.25">
      <c r="K26" s="38" t="s">
        <v>25</v>
      </c>
      <c r="L26" s="38"/>
      <c r="M26" s="38"/>
    </row>
    <row r="27" spans="1:13" ht="15.75" x14ac:dyDescent="0.25">
      <c r="K27" s="14"/>
      <c r="L27" s="14"/>
      <c r="M27" s="14"/>
    </row>
    <row r="28" spans="1:13" ht="15.75" x14ac:dyDescent="0.25">
      <c r="K28" s="14"/>
      <c r="L28" s="14"/>
      <c r="M28" s="14"/>
    </row>
    <row r="29" spans="1:13" ht="15.75" x14ac:dyDescent="0.25">
      <c r="K29" s="14"/>
      <c r="L29" s="14"/>
      <c r="M29" s="14"/>
    </row>
    <row r="30" spans="1:13" ht="15.75" x14ac:dyDescent="0.25">
      <c r="K30" s="38" t="s">
        <v>26</v>
      </c>
      <c r="L30" s="38"/>
      <c r="M30" s="38"/>
    </row>
    <row r="31" spans="1:13" ht="15.75" x14ac:dyDescent="0.25">
      <c r="K31" s="38" t="s">
        <v>27</v>
      </c>
      <c r="L31" s="38"/>
      <c r="M31" s="38"/>
    </row>
  </sheetData>
  <mergeCells count="6">
    <mergeCell ref="K31:M31"/>
    <mergeCell ref="C1:L1"/>
    <mergeCell ref="D3:K3"/>
    <mergeCell ref="K25:M25"/>
    <mergeCell ref="K26:M26"/>
    <mergeCell ref="K30:M30"/>
  </mergeCells>
  <pageMargins left="0.7" right="0.7" top="0.75" bottom="0.75" header="0.3" footer="0.3"/>
  <pageSetup paperSize="9" scale="8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Daftar Nama" Kegiatan Terlaksan</vt:lpstr>
      <vt:lpstr>Sheet1 (3)</vt:lpstr>
      <vt:lpstr>'Daftar Nama" Kegiatan Terlaksan'!Print_Area</vt:lpstr>
      <vt:lpstr>'Sheet1 (3)'!Print_Area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universitas tadulako</dc:creator>
  <cp:lastModifiedBy>universitas tadulako</cp:lastModifiedBy>
  <cp:lastPrinted>2025-09-24T01:44:03Z</cp:lastPrinted>
  <dcterms:created xsi:type="dcterms:W3CDTF">2025-02-22T09:39:24Z</dcterms:created>
  <dcterms:modified xsi:type="dcterms:W3CDTF">2025-09-24T11:44:37Z</dcterms:modified>
</cp:coreProperties>
</file>